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24.12.2017\PLAN NABAVE, rb\plan nabave 2026\I. IZMJENE I DOPUNE FP ZA 2026\"/>
    </mc:Choice>
  </mc:AlternateContent>
  <bookViews>
    <workbookView xWindow="0" yWindow="0" windowWidth="28800" windowHeight="12300"/>
  </bookViews>
  <sheets>
    <sheet name="SAŽETAK OPĆEG DIJELA" sheetId="12" r:id="rId1"/>
    <sheet name="Prihodi i rashodi po ekonomskoj" sheetId="10" r:id="rId2"/>
    <sheet name="Prihodi i rashodi PREMA IF" sheetId="11" r:id="rId3"/>
    <sheet name="Rashodi prema funkcijskoj kl" sheetId="5" r:id="rId4"/>
    <sheet name="Račun financiranja EK" sheetId="6" r:id="rId5"/>
    <sheet name="Račun financiranja IF" sheetId="14" r:id="rId6"/>
    <sheet name="POSEBNI DIO" sheetId="8" r:id="rId7"/>
  </sheets>
  <definedNames>
    <definedName name="_xlnm._FilterDatabase" localSheetId="6" hidden="1">'POSEBNI DIO'!$A$1:$A$97</definedName>
    <definedName name="_xlnm.Print_Area" localSheetId="6">'POSEBNI DIO'!$A$1:$D$88</definedName>
    <definedName name="_xlnm.Print_Area" localSheetId="1">'Prihodi i rashodi po ekonomskoj'!$A$1:$E$45</definedName>
    <definedName name="_xlnm.Print_Area" localSheetId="2">'Prihodi i rashodi PREMA IF'!$A$1:$E$57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8" l="1"/>
  <c r="B14" i="8"/>
  <c r="D76" i="8"/>
  <c r="B76" i="8"/>
  <c r="D94" i="8"/>
  <c r="C93" i="8"/>
  <c r="C92" i="8" s="1"/>
  <c r="B93" i="8"/>
  <c r="B92" i="8"/>
  <c r="B56" i="8"/>
  <c r="C67" i="8"/>
  <c r="B68" i="8"/>
  <c r="D70" i="8"/>
  <c r="D65" i="8"/>
  <c r="C65" i="8"/>
  <c r="B65" i="8"/>
  <c r="C62" i="8"/>
  <c r="C61" i="8" s="1"/>
  <c r="C56" i="8" s="1"/>
  <c r="D63" i="8"/>
  <c r="D62" i="8" s="1"/>
  <c r="D61" i="8" s="1"/>
  <c r="B62" i="8"/>
  <c r="B61" i="8" s="1"/>
  <c r="C58" i="8"/>
  <c r="D55" i="8"/>
  <c r="C54" i="8"/>
  <c r="B54" i="8"/>
  <c r="C47" i="8"/>
  <c r="D47" i="8"/>
  <c r="B47" i="8"/>
  <c r="C41" i="8"/>
  <c r="B41" i="8"/>
  <c r="D42" i="8"/>
  <c r="D26" i="8"/>
  <c r="D19" i="8"/>
  <c r="E45" i="11"/>
  <c r="D45" i="11"/>
  <c r="D36" i="11"/>
  <c r="E37" i="11"/>
  <c r="E25" i="11"/>
  <c r="E24" i="11"/>
  <c r="D15" i="11"/>
  <c r="E16" i="11"/>
  <c r="E14" i="10"/>
  <c r="D14" i="10"/>
  <c r="E20" i="10"/>
  <c r="D93" i="8" l="1"/>
  <c r="D92" i="8" s="1"/>
  <c r="D54" i="8"/>
  <c r="C45" i="11"/>
  <c r="E48" i="11"/>
  <c r="E46" i="11"/>
  <c r="D23" i="11"/>
  <c r="C23" i="11"/>
  <c r="C15" i="11"/>
  <c r="C28" i="12" l="1"/>
  <c r="D28" i="12"/>
  <c r="D11" i="12" l="1"/>
  <c r="D8" i="12"/>
  <c r="D85" i="8" l="1"/>
  <c r="C84" i="8"/>
  <c r="C83" i="8" s="1"/>
  <c r="C76" i="8" s="1"/>
  <c r="B84" i="8"/>
  <c r="B83" i="8" s="1"/>
  <c r="C23" i="8"/>
  <c r="D14" i="5"/>
  <c r="E34" i="10"/>
  <c r="D33" i="10"/>
  <c r="C33" i="10"/>
  <c r="D83" i="8" l="1"/>
  <c r="D84" i="8"/>
  <c r="B28" i="12" l="1"/>
  <c r="D29" i="12"/>
  <c r="C10" i="12" l="1"/>
  <c r="C13" i="12" s="1"/>
  <c r="B10" i="12"/>
  <c r="D12" i="12"/>
  <c r="C7" i="12"/>
  <c r="B7" i="12"/>
  <c r="D7" i="12"/>
  <c r="E50" i="11"/>
  <c r="E49" i="11" s="1"/>
  <c r="E47" i="11"/>
  <c r="E43" i="11"/>
  <c r="E44" i="11"/>
  <c r="E42" i="11"/>
  <c r="E40" i="11"/>
  <c r="E39" i="11" s="1"/>
  <c r="E38" i="11"/>
  <c r="E36" i="11" s="1"/>
  <c r="E28" i="11"/>
  <c r="E27" i="11" s="1"/>
  <c r="E26" i="11"/>
  <c r="E23" i="11" s="1"/>
  <c r="E22" i="11"/>
  <c r="E21" i="11"/>
  <c r="E19" i="11"/>
  <c r="E18" i="11" s="1"/>
  <c r="E17" i="11"/>
  <c r="E15" i="11" s="1"/>
  <c r="C18" i="11"/>
  <c r="D18" i="11"/>
  <c r="C20" i="11"/>
  <c r="D20" i="11"/>
  <c r="C27" i="11"/>
  <c r="D27" i="11"/>
  <c r="C36" i="11"/>
  <c r="C39" i="11"/>
  <c r="C41" i="11"/>
  <c r="D41" i="11"/>
  <c r="C49" i="11"/>
  <c r="D49" i="11"/>
  <c r="E33" i="10"/>
  <c r="D27" i="10"/>
  <c r="D35" i="10" s="1"/>
  <c r="C27" i="10"/>
  <c r="C35" i="10" s="1"/>
  <c r="E29" i="10"/>
  <c r="E30" i="10"/>
  <c r="E31" i="10"/>
  <c r="E32" i="10"/>
  <c r="E28" i="10"/>
  <c r="E16" i="10"/>
  <c r="E17" i="10"/>
  <c r="E18" i="10"/>
  <c r="E19" i="10"/>
  <c r="E15" i="10"/>
  <c r="D13" i="10"/>
  <c r="E20" i="11" l="1"/>
  <c r="E14" i="11" s="1"/>
  <c r="E27" i="10"/>
  <c r="E35" i="10" s="1"/>
  <c r="B13" i="12"/>
  <c r="B31" i="12" s="1"/>
  <c r="D10" i="12"/>
  <c r="D13" i="12" s="1"/>
  <c r="D31" i="12" s="1"/>
  <c r="E41" i="11"/>
  <c r="D14" i="11"/>
  <c r="D35" i="11"/>
  <c r="C14" i="11"/>
  <c r="C35" i="11"/>
  <c r="C14" i="10"/>
  <c r="C13" i="10" s="1"/>
  <c r="E35" i="11" l="1"/>
  <c r="E13" i="10" l="1"/>
  <c r="C68" i="8" l="1"/>
  <c r="D82" i="8"/>
  <c r="D81" i="8" s="1"/>
  <c r="D80" i="8" s="1"/>
  <c r="C73" i="8"/>
  <c r="B73" i="8"/>
  <c r="D69" i="8"/>
  <c r="B67" i="8"/>
  <c r="D59" i="8"/>
  <c r="D58" i="8" s="1"/>
  <c r="D57" i="8" s="1"/>
  <c r="D46" i="8"/>
  <c r="C40" i="8"/>
  <c r="B40" i="8"/>
  <c r="D43" i="8"/>
  <c r="B45" i="8"/>
  <c r="B44" i="8" s="1"/>
  <c r="C45" i="8"/>
  <c r="C44" i="8" s="1"/>
  <c r="D38" i="8"/>
  <c r="D39" i="8"/>
  <c r="D37" i="8"/>
  <c r="D25" i="8"/>
  <c r="D24" i="8"/>
  <c r="D41" i="8" l="1"/>
  <c r="D40" i="8" s="1"/>
  <c r="D23" i="8"/>
  <c r="D22" i="8" s="1"/>
  <c r="D68" i="8"/>
  <c r="D67" i="8" s="1"/>
  <c r="D36" i="8"/>
  <c r="D35" i="8" s="1"/>
  <c r="D45" i="8"/>
  <c r="D44" i="8" s="1"/>
  <c r="C96" i="8" l="1"/>
  <c r="B96" i="8"/>
  <c r="B95" i="8" s="1"/>
  <c r="B90" i="8"/>
  <c r="B89" i="8" s="1"/>
  <c r="D91" i="8"/>
  <c r="C87" i="8"/>
  <c r="C86" i="8" s="1"/>
  <c r="B87" i="8"/>
  <c r="B86" i="8" s="1"/>
  <c r="D88" i="8"/>
  <c r="B81" i="8"/>
  <c r="B80" i="8" s="1"/>
  <c r="D79" i="8"/>
  <c r="B78" i="8"/>
  <c r="B72" i="8"/>
  <c r="D74" i="8"/>
  <c r="D73" i="8" s="1"/>
  <c r="B64" i="8"/>
  <c r="D66" i="8"/>
  <c r="B58" i="8"/>
  <c r="D53" i="8"/>
  <c r="C52" i="8"/>
  <c r="C51" i="8" s="1"/>
  <c r="B52" i="8"/>
  <c r="B51" i="8" s="1"/>
  <c r="C33" i="8"/>
  <c r="C32" i="8" s="1"/>
  <c r="B33" i="8"/>
  <c r="D34" i="8"/>
  <c r="C30" i="8"/>
  <c r="B30" i="8"/>
  <c r="B29" i="8" s="1"/>
  <c r="D31" i="8"/>
  <c r="D30" i="8" s="1"/>
  <c r="D29" i="8" s="1"/>
  <c r="C16" i="8"/>
  <c r="B16" i="8"/>
  <c r="D18" i="8"/>
  <c r="D16" i="8" s="1"/>
  <c r="C11" i="8"/>
  <c r="C10" i="8" s="1"/>
  <c r="C9" i="8" s="1"/>
  <c r="B11" i="8"/>
  <c r="B10" i="8" s="1"/>
  <c r="B9" i="8" s="1"/>
  <c r="B8" i="8" s="1"/>
  <c r="D12" i="8"/>
  <c r="C13" i="5"/>
  <c r="C12" i="5" s="1"/>
  <c r="B13" i="5"/>
  <c r="B12" i="5" s="1"/>
  <c r="D15" i="5"/>
  <c r="D86" i="8" l="1"/>
  <c r="D96" i="8"/>
  <c r="D52" i="8"/>
  <c r="D51" i="8" s="1"/>
  <c r="B50" i="8"/>
  <c r="B77" i="8"/>
  <c r="D87" i="8"/>
  <c r="D33" i="8"/>
  <c r="D32" i="8" s="1"/>
  <c r="B32" i="8"/>
  <c r="D13" i="5"/>
  <c r="D12" i="5" s="1"/>
  <c r="B71" i="8"/>
  <c r="B57" i="8"/>
  <c r="D11" i="8"/>
  <c r="D10" i="8" s="1"/>
  <c r="D9" i="8" s="1"/>
  <c r="D8" i="8" s="1"/>
  <c r="B75" i="8" l="1"/>
  <c r="C78" i="8" l="1"/>
  <c r="C95" i="8"/>
  <c r="C90" i="8"/>
  <c r="C89" i="8" l="1"/>
  <c r="D90" i="8"/>
  <c r="D89" i="8" s="1"/>
  <c r="C77" i="8"/>
  <c r="D78" i="8"/>
  <c r="D95" i="8"/>
  <c r="D64" i="8"/>
  <c r="D77" i="8" l="1"/>
  <c r="D75" i="8" s="1"/>
  <c r="C8" i="8"/>
  <c r="C81" i="8"/>
  <c r="C80" i="8" s="1"/>
  <c r="C72" i="8"/>
  <c r="C64" i="8"/>
  <c r="C57" i="8"/>
  <c r="C36" i="8"/>
  <c r="C35" i="8" s="1"/>
  <c r="C29" i="8"/>
  <c r="C22" i="8"/>
  <c r="C15" i="8"/>
  <c r="B49" i="8"/>
  <c r="B36" i="8"/>
  <c r="B35" i="8" s="1"/>
  <c r="B23" i="8"/>
  <c r="B22" i="8" s="1"/>
  <c r="B20" i="8"/>
  <c r="B15" i="8" s="1"/>
  <c r="C75" i="8" l="1"/>
  <c r="D56" i="8"/>
  <c r="C13" i="8"/>
  <c r="D15" i="8"/>
  <c r="D14" i="8" s="1"/>
  <c r="D13" i="8" s="1"/>
  <c r="C50" i="8"/>
  <c r="D50" i="8" s="1"/>
  <c r="C71" i="8"/>
  <c r="D71" i="8" s="1"/>
  <c r="D72" i="8"/>
  <c r="B13" i="8" l="1"/>
  <c r="B6" i="8" s="1"/>
  <c r="C49" i="8"/>
  <c r="C6" i="8" s="1"/>
  <c r="D49" i="8"/>
  <c r="D6" i="8" s="1"/>
</calcChain>
</file>

<file path=xl/sharedStrings.xml><?xml version="1.0" encoding="utf-8"?>
<sst xmlns="http://schemas.openxmlformats.org/spreadsheetml/2006/main" count="285" uniqueCount="149">
  <si>
    <t>PRIHODI UKUPNO</t>
  </si>
  <si>
    <t>RASHODI UKUPNO</t>
  </si>
  <si>
    <t>RASHODI ZA NABAVU NEFINANCIJSKE IMOVINE</t>
  </si>
  <si>
    <t xml:space="preserve">A. RAČUN PRIHODA I RASHODA </t>
  </si>
  <si>
    <t>Prihodi poslovanja</t>
  </si>
  <si>
    <t>RASHODI POSLOVANJA</t>
  </si>
  <si>
    <t>Rashodi za zaposlene</t>
  </si>
  <si>
    <t>UKUPNI RASHODI</t>
  </si>
  <si>
    <t>B. RAČUN FINANCIRANJA</t>
  </si>
  <si>
    <t>II. POSEBNI DIO</t>
  </si>
  <si>
    <t>I. OPĆI DIO</t>
  </si>
  <si>
    <t>Materijalni rashodi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</si>
  <si>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</si>
  <si>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</si>
  <si>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</si>
  <si>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</si>
  <si>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Prihodi od imovine</t>
  </si>
  <si>
    <t>Financijski rashodi</t>
  </si>
  <si>
    <t>09 Obrazovanje</t>
  </si>
  <si>
    <t>SVEUKUPNO RASHODI I IZDACI</t>
  </si>
  <si>
    <t>42 Rashodi za nabavu proizvedene dugotrajne imovine</t>
  </si>
  <si>
    <t>4 Rashodi za nabavu nefinancijske imovine</t>
  </si>
  <si>
    <t>K 550401 Opremanje ustanova školstva</t>
  </si>
  <si>
    <t>Program: 5504 Kapitalna ulaganja u odgojno obrazovnu infrastrukturu</t>
  </si>
  <si>
    <t>37 Naknade građanima i kućanstvima na temelju osiguranja i druge naknade</t>
  </si>
  <si>
    <t>32 Materijalni rashodi</t>
  </si>
  <si>
    <t>3 Rashodi poslovanja</t>
  </si>
  <si>
    <t>31 Rashodi za zaposlene</t>
  </si>
  <si>
    <t>A 550205 Sufinanciranje rada pomoćnika u nastavi</t>
  </si>
  <si>
    <t>A 550203 Programi školskog kurikuluma</t>
  </si>
  <si>
    <t>Program: 5502 Unapređenje kvalitete odgojno obrazovnog sustava</t>
  </si>
  <si>
    <t>34 Financijski rashodi</t>
  </si>
  <si>
    <t>A 550101 Osiguravanje uvjeta rada</t>
  </si>
  <si>
    <t>Program: 5501 Srednjoškolsko obrazovanje</t>
  </si>
  <si>
    <t>A 530605 Natjecanja i smotre</t>
  </si>
  <si>
    <t>Program: 5306 Obilježavanje postignuća učenika i nastavnika</t>
  </si>
  <si>
    <t>RKP br.: 11437 GLAZBENA ŠKOLA IVANA MATETIĆA RONJGOVA, RIJEKA</t>
  </si>
  <si>
    <t>OPĆI DIO</t>
  </si>
  <si>
    <t>Funk.klas: 0922 Srednjoškolsko obrazovanje</t>
  </si>
  <si>
    <t xml:space="preserve">Funk.klas: 0980 Usluge obrazovanja koje nisu drugdje svrstane </t>
  </si>
  <si>
    <t>MANJAK IZ PRETHODNE(IH) GODINE KOJI ĆE SE POKRITI</t>
  </si>
  <si>
    <t>VIŠAK IZ PRETHODNE(IH) GODINE KOJI ĆE SE RASPOREDITI</t>
  </si>
  <si>
    <t xml:space="preserve">Povećanje / 
smanjenje </t>
  </si>
  <si>
    <t>Povećanje /
smanjenje</t>
  </si>
  <si>
    <t>Ostali rashodi</t>
  </si>
  <si>
    <t>Povećanje / 
smanjenje</t>
  </si>
  <si>
    <t>A 550221 Osiguranje besplatnih menstrualnih higijenskih potrepština</t>
  </si>
  <si>
    <t>38 Ostali rashodi</t>
  </si>
  <si>
    <t xml:space="preserve">SVEUKUPNO RASHODI </t>
  </si>
  <si>
    <t xml:space="preserve">Naknade građanima i kućanstvima </t>
  </si>
  <si>
    <t>RASHODI I IZDACI</t>
  </si>
  <si>
    <t>Prihodi od prodaje proizvoda i robe te pruženih usluga, prihodi od donacija te povrati po protestiranim jamstvima</t>
  </si>
  <si>
    <t>Prihodi od upravnih i administrativnih pristojbi, pristojbi po posebnim propisima i naknada</t>
  </si>
  <si>
    <t xml:space="preserve">SVEUKUPNO PRIHODI </t>
  </si>
  <si>
    <t>NAZIV</t>
  </si>
  <si>
    <t>Razred /
skupina</t>
  </si>
  <si>
    <t xml:space="preserve">UKUPNO PRIHODI </t>
  </si>
  <si>
    <t>A1. PRIHODI I RASHODI PREMA EKONOMSKOJ KLASIFIKACIJI</t>
  </si>
  <si>
    <t>Donacije - proračunski korisnici</t>
  </si>
  <si>
    <t>Izvor: 62</t>
  </si>
  <si>
    <t>DONACIJE</t>
  </si>
  <si>
    <t>Izvor: 6</t>
  </si>
  <si>
    <t>POMOĆI</t>
  </si>
  <si>
    <t xml:space="preserve">Izvor: 5 </t>
  </si>
  <si>
    <t>Prenesena sredstva - namjenski prihodi</t>
  </si>
  <si>
    <t>Izvor: 48</t>
  </si>
  <si>
    <t>Prihodi za decentralizane funckije</t>
  </si>
  <si>
    <t>Izvor: 44</t>
  </si>
  <si>
    <t>Prihodi za posebne namjene - proračunski korisnici</t>
  </si>
  <si>
    <t>Izvor: 43</t>
  </si>
  <si>
    <t>PRIHODI ZA POSEBNE NAMJENE</t>
  </si>
  <si>
    <t>Izvor: 4</t>
  </si>
  <si>
    <t>Vlasiti prihodi: proračunski korisnici</t>
  </si>
  <si>
    <t>Izvor: 32</t>
  </si>
  <si>
    <t>VLASTITI PRIHODI</t>
  </si>
  <si>
    <t>Izvor: 3</t>
  </si>
  <si>
    <t xml:space="preserve"> Opći prihodi i primici</t>
  </si>
  <si>
    <t>Izvor: 11</t>
  </si>
  <si>
    <t xml:space="preserve"> OPĆI PRIHODI I PRIMICI</t>
  </si>
  <si>
    <t>Izvor: 1</t>
  </si>
  <si>
    <t>A2. PRIHODI I RASHODI PREMA IZVORIMA FINANCIRANJA</t>
  </si>
  <si>
    <t>A3. RASHODI PREMA FUNKCIJSKOJ KLASIFIKACIJI</t>
  </si>
  <si>
    <t>Razred /
skupina             NAZIV</t>
  </si>
  <si>
    <t>Šifra / Naziv</t>
  </si>
  <si>
    <t>Razred i naziv</t>
  </si>
  <si>
    <t>D. PRIJENOS SREDSTAVA U SLIJEDEĆE RAZDOBLJE</t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</si>
  <si>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</si>
  <si>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RAZLIKA - VIŠAK/MANJAK (A)</t>
  </si>
  <si>
    <t>4 Rashodi za nefinancijsku imovinu</t>
  </si>
  <si>
    <r>
      <rPr>
        <b/>
        <sz val="12"/>
        <color rgb="FF000000"/>
        <rFont val="Arial"/>
        <family val="2"/>
        <charset val="238"/>
      </rPr>
      <t>6</t>
    </r>
    <r>
      <rPr>
        <sz val="12"/>
        <color rgb="FF000000"/>
        <rFont val="Arial"/>
        <family val="2"/>
        <charset val="238"/>
      </rPr>
      <t xml:space="preserve"> Prihodi poslovanja</t>
    </r>
  </si>
  <si>
    <r>
      <rPr>
        <b/>
        <sz val="12"/>
        <color rgb="FF000000"/>
        <rFont val="Arial"/>
        <family val="2"/>
        <charset val="238"/>
      </rPr>
      <t>7</t>
    </r>
    <r>
      <rPr>
        <sz val="12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</si>
  <si>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2"/>
        <color rgb="FF000000"/>
        <rFont val="Arial"/>
        <family val="2"/>
        <charset val="238"/>
      </rPr>
      <t>3</t>
    </r>
    <r>
      <rPr>
        <sz val="12"/>
        <color rgb="FF000000"/>
        <rFont val="Arial"/>
        <family val="2"/>
        <charset val="238"/>
      </rPr>
      <t xml:space="preserve"> Rashodi poslovanja</t>
    </r>
  </si>
  <si>
    <t>B. SAŽETAK RAČUNA FINANCIRANJA</t>
  </si>
  <si>
    <t>C. PRENESENI VIŠAK ILI PRENESENI MANJAK</t>
  </si>
  <si>
    <t>B1. RAČUN FINANCIRANJA PREMA EKONOMSKOJ KLASIFIKACIJI</t>
  </si>
  <si>
    <t>8 Primici od financijske imovine i zaduživanja</t>
  </si>
  <si>
    <t>84 Primici od zaduživanja</t>
  </si>
  <si>
    <t>5 Izdaci za financijsku imovinu i otplate zajmova</t>
  </si>
  <si>
    <t>54 Izdaci za otplatu glavnice primljenih kredita i zajmova</t>
  </si>
  <si>
    <t>Izvor: 11 Opći prihodi i primici</t>
  </si>
  <si>
    <t>Izvor: 1 OPĆI PRIHODI I PRIMICI</t>
  </si>
  <si>
    <t>UKUPNO IZDACI</t>
  </si>
  <si>
    <t>Izvor: 8 NAMJENSKI PRIMICI</t>
  </si>
  <si>
    <t>UKUPNO PRIMICI</t>
  </si>
  <si>
    <t>B1. RAČUN FINANCIRANJA PREMA IZVORIMA FINANCIRANJA</t>
  </si>
  <si>
    <t>Izvor: 83 Namjenski primici</t>
  </si>
  <si>
    <t>UKUPAN PRIJENOS VIŠKA/MANJKA IZ PRETHODNE(IH) GODINA</t>
  </si>
  <si>
    <t>VIŠAK/MANJAK + NETO FINANCIRANJE + PRIJENOS VIŠKA/MANJKA IZ PRETHODNE(IH) GODINE – PRIJENOS VIŠKA/MANJKA U SLJEDEĆE RAZDOBLJE</t>
  </si>
  <si>
    <t>D. VIŠEGODIŠNJI PLAN URAVNOTEŽENJA</t>
  </si>
  <si>
    <t>PRIJENOS VIŠKA/MANJKA IZ PRETHODNE(IH) GODINE</t>
  </si>
  <si>
    <t>VIŠAK/MANJAK TEKUĆE GODINE</t>
  </si>
  <si>
    <t>PRIJENOS VIŠKA/MANJKA U SLJEDEĆE RAZDOBLJE</t>
  </si>
  <si>
    <t>VIŠAK/MANJAK IZ PRETHODNE(IH) GODINE KOJI ĆE SE 
RASPOREDITI/POKRITI</t>
  </si>
  <si>
    <t>A.  SAŽETAK RAČUN PRIHODA I RASHODA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</si>
  <si>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 i zaduživanja</t>
    </r>
  </si>
  <si>
    <t xml:space="preserve">NETO  FINANCIRANJE </t>
  </si>
  <si>
    <t>VIŠAK/MANJAK + NETO FINANCIRANJE</t>
  </si>
  <si>
    <t>38 Rashodi za donacije, kazne, naknade štete i kapitalne pomoći</t>
  </si>
  <si>
    <t>Izvor: 44 Prihodi za decentralizirane funkcije</t>
  </si>
  <si>
    <t>PRIJEDLOG I. IZMJENA I DOPUNA FINANCIJSKOG PLANA 
GLAZBENE ŠKOLE IVANA MATETIĆA RONJGOVA RIJEKA ZA 2026.GODINU</t>
  </si>
  <si>
    <t>Financijski plan
za 2026.</t>
  </si>
  <si>
    <t>I. Izmjene i dopune FP 2026.</t>
  </si>
  <si>
    <t>PRIJEDLOG I. IZMJENA I DOPUNA FINANCIJSKOG PLANA 
GLAZBENE ŠKOLE IVANA MATETIĆA RONJGOVA RIJEKA ZA 2026. GODINU</t>
  </si>
  <si>
    <t>Pomoći iz državnog proračuna</t>
  </si>
  <si>
    <t xml:space="preserve">Izvor: 43 Ostali prihodi za posebne namjene </t>
  </si>
  <si>
    <t xml:space="preserve">Izvor: 32 Vlastiti prihodi </t>
  </si>
  <si>
    <t xml:space="preserve">Izvor: 62 Donacije </t>
  </si>
  <si>
    <t>Kazne, upravne mjere i ostali prihodi</t>
  </si>
  <si>
    <t>Izvor: 1.12</t>
  </si>
  <si>
    <t>Sredstva učešća za pomoći</t>
  </si>
  <si>
    <t>Izvor: 5.50</t>
  </si>
  <si>
    <t>Izvor: 5.52</t>
  </si>
  <si>
    <t>Ostale pomoći</t>
  </si>
  <si>
    <t>Financijski plan
za 2026</t>
  </si>
  <si>
    <t>I. Izmjene i dopune FP 2026</t>
  </si>
  <si>
    <t>Financijski plan 
za 2026.</t>
  </si>
  <si>
    <t xml:space="preserve">Izvor: 44 Prihodi za decentralizirane funkcije </t>
  </si>
  <si>
    <t xml:space="preserve">Izvor: 48 Prenesena sredstva - namjenski prihodi </t>
  </si>
  <si>
    <t>Izvor: 48 Prenesena sredstva - namjenski prihodi</t>
  </si>
  <si>
    <t>Izvor: 5.56</t>
  </si>
  <si>
    <t>Fondovi EU</t>
  </si>
  <si>
    <t>Izvor: 12</t>
  </si>
  <si>
    <t>Izvor: 50</t>
  </si>
  <si>
    <t>Izvor: 52</t>
  </si>
  <si>
    <t>Izvor: 56</t>
  </si>
  <si>
    <t>Izvor: 50 Pomoći iz državnog proračuna</t>
  </si>
  <si>
    <t>Izvor: 52 Ostale pomoći</t>
  </si>
  <si>
    <t>Izvor: 12 Sredstva učešća za pomoći</t>
  </si>
  <si>
    <t>Izvor: 561 Europski socijalni fond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</si>
</sst>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0\ &quot;kn&quot;"/>
    <numFmt numFmtId="167" formatCode="#,##0.00;[Red]#,##0.00"/>
  </numFmts>
  <fonts count="8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indexed="8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sz val="9"/>
      <name val="Times New Roman"/>
      <family val="1"/>
    </font>
    <font>
      <b/>
      <sz val="16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</font>
    <font>
      <i/>
      <sz val="11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i/>
      <sz val="16"/>
      <name val="Times New Roman"/>
      <family val="1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i/>
      <sz val="12"/>
      <color indexed="8"/>
      <name val="Times New Roman"/>
      <family val="1"/>
      <charset val="238"/>
    </font>
    <font>
      <b/>
      <sz val="13"/>
      <name val="Times New Roman"/>
      <family val="1"/>
    </font>
    <font>
      <b/>
      <i/>
      <sz val="13"/>
      <name val="Times New Roman"/>
      <family val="1"/>
    </font>
    <font>
      <b/>
      <sz val="11"/>
      <color indexed="8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4"/>
      <name val="Times New Roman"/>
      <family val="1"/>
    </font>
    <font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6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4"/>
      <color rgb="FF000000"/>
      <name val="Times New Roman"/>
      <family val="1"/>
      <charset val="238"/>
    </font>
    <font>
      <b/>
      <sz val="10"/>
      <color theme="1"/>
      <name val="Verdan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color rgb="FF231F2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10" fillId="0" borderId="0"/>
    <xf numFmtId="0" fontId="37" fillId="0" borderId="0"/>
    <xf numFmtId="0" fontId="2" fillId="0" borderId="0"/>
    <xf numFmtId="0" fontId="16" fillId="0" borderId="0"/>
    <xf numFmtId="0" fontId="63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322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wrapText="1"/>
    </xf>
    <xf numFmtId="4" fontId="2" fillId="2" borderId="4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indent="1"/>
    </xf>
    <xf numFmtId="4" fontId="9" fillId="5" borderId="5" xfId="0" applyNumberFormat="1" applyFont="1" applyFill="1" applyBorder="1" applyAlignment="1">
      <alignment horizontal="right" wrapText="1" indent="1"/>
    </xf>
    <xf numFmtId="0" fontId="9" fillId="5" borderId="5" xfId="0" applyFont="1" applyFill="1" applyBorder="1" applyAlignment="1">
      <alignment horizontal="left" wrapText="1" indent="4"/>
    </xf>
    <xf numFmtId="0" fontId="10" fillId="7" borderId="5" xfId="0" applyFont="1" applyFill="1" applyBorder="1" applyAlignment="1">
      <alignment horizontal="left" wrapText="1" indent="2"/>
    </xf>
    <xf numFmtId="4" fontId="10" fillId="5" borderId="5" xfId="0" applyNumberFormat="1" applyFont="1" applyFill="1" applyBorder="1" applyAlignment="1">
      <alignment horizontal="right" wrapText="1" indent="1"/>
    </xf>
    <xf numFmtId="0" fontId="10" fillId="5" borderId="5" xfId="0" applyFont="1" applyFill="1" applyBorder="1" applyAlignment="1">
      <alignment horizontal="left" wrapText="1" indent="1"/>
    </xf>
    <xf numFmtId="0" fontId="12" fillId="8" borderId="5" xfId="0" applyFont="1" applyFill="1" applyBorder="1" applyAlignment="1">
      <alignment horizontal="left" wrapText="1" indent="1"/>
    </xf>
    <xf numFmtId="0" fontId="13" fillId="0" borderId="8" xfId="0" applyFont="1" applyBorder="1" applyAlignment="1">
      <alignment horizontal="center" vertical="center" wrapText="1" indent="1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5" borderId="5" xfId="0" applyFont="1" applyFill="1" applyBorder="1" applyAlignment="1">
      <alignment horizontal="left" wrapText="1" indent="5"/>
    </xf>
    <xf numFmtId="0" fontId="9" fillId="7" borderId="5" xfId="0" applyFont="1" applyFill="1" applyBorder="1" applyAlignment="1">
      <alignment horizontal="left" wrapText="1" indent="2"/>
    </xf>
    <xf numFmtId="0" fontId="9" fillId="6" borderId="5" xfId="0" applyFont="1" applyFill="1" applyBorder="1" applyAlignment="1">
      <alignment horizontal="left" wrapText="1" indent="1"/>
    </xf>
    <xf numFmtId="4" fontId="9" fillId="6" borderId="5" xfId="0" applyNumberFormat="1" applyFont="1" applyFill="1" applyBorder="1" applyAlignment="1">
      <alignment horizontal="right" wrapText="1" indent="1"/>
    </xf>
    <xf numFmtId="4" fontId="3" fillId="0" borderId="0" xfId="0" applyNumberFormat="1" applyFont="1" applyFill="1" applyBorder="1" applyAlignment="1" applyProtection="1">
      <alignment vertical="top" wrapText="1"/>
    </xf>
    <xf numFmtId="4" fontId="11" fillId="0" borderId="0" xfId="0" applyNumberFormat="1" applyFont="1" applyAlignment="1">
      <alignment horizontal="left" indent="1"/>
    </xf>
    <xf numFmtId="4" fontId="13" fillId="0" borderId="8" xfId="0" applyNumberFormat="1" applyFont="1" applyBorder="1" applyAlignment="1">
      <alignment horizontal="center" vertical="center" wrapText="1" indent="1"/>
    </xf>
    <xf numFmtId="4" fontId="11" fillId="0" borderId="0" xfId="0" applyNumberFormat="1" applyFont="1" applyAlignment="1"/>
    <xf numFmtId="4" fontId="12" fillId="8" borderId="5" xfId="0" applyNumberFormat="1" applyFont="1" applyFill="1" applyBorder="1" applyAlignment="1">
      <alignment wrapText="1"/>
    </xf>
    <xf numFmtId="4" fontId="10" fillId="5" borderId="5" xfId="0" applyNumberFormat="1" applyFont="1" applyFill="1" applyBorder="1" applyAlignment="1">
      <alignment wrapText="1"/>
    </xf>
    <xf numFmtId="4" fontId="9" fillId="6" borderId="5" xfId="0" applyNumberFormat="1" applyFont="1" applyFill="1" applyBorder="1" applyAlignment="1">
      <alignment wrapText="1"/>
    </xf>
    <xf numFmtId="4" fontId="9" fillId="5" borderId="5" xfId="0" applyNumberFormat="1" applyFont="1" applyFill="1" applyBorder="1" applyAlignment="1">
      <alignment wrapText="1"/>
    </xf>
    <xf numFmtId="4" fontId="9" fillId="7" borderId="5" xfId="0" applyNumberFormat="1" applyFont="1" applyFill="1" applyBorder="1" applyAlignment="1">
      <alignment wrapText="1"/>
    </xf>
    <xf numFmtId="0" fontId="14" fillId="0" borderId="0" xfId="0" applyFont="1" applyAlignment="1">
      <alignment horizontal="left" indent="1"/>
    </xf>
    <xf numFmtId="0" fontId="9" fillId="9" borderId="5" xfId="0" applyFont="1" applyFill="1" applyBorder="1" applyAlignment="1">
      <alignment horizontal="left" wrapText="1" indent="3"/>
    </xf>
    <xf numFmtId="4" fontId="9" fillId="9" borderId="5" xfId="0" applyNumberFormat="1" applyFont="1" applyFill="1" applyBorder="1" applyAlignment="1">
      <alignment wrapText="1"/>
    </xf>
    <xf numFmtId="4" fontId="9" fillId="9" borderId="5" xfId="0" applyNumberFormat="1" applyFont="1" applyFill="1" applyBorder="1" applyAlignment="1">
      <alignment horizontal="right" wrapText="1" indent="1"/>
    </xf>
    <xf numFmtId="4" fontId="9" fillId="7" borderId="5" xfId="0" applyNumberFormat="1" applyFont="1" applyFill="1" applyBorder="1" applyAlignment="1">
      <alignment horizontal="right" wrapText="1" indent="1"/>
    </xf>
    <xf numFmtId="0" fontId="9" fillId="4" borderId="5" xfId="0" applyFont="1" applyFill="1" applyBorder="1" applyAlignment="1">
      <alignment horizontal="left" wrapText="1" indent="3"/>
    </xf>
    <xf numFmtId="4" fontId="9" fillId="4" borderId="5" xfId="0" applyNumberFormat="1" applyFont="1" applyFill="1" applyBorder="1" applyAlignment="1">
      <alignment wrapText="1"/>
    </xf>
    <xf numFmtId="4" fontId="9" fillId="4" borderId="5" xfId="0" applyNumberFormat="1" applyFont="1" applyFill="1" applyBorder="1" applyAlignment="1">
      <alignment horizontal="right" wrapText="1" indent="1"/>
    </xf>
    <xf numFmtId="0" fontId="9" fillId="4" borderId="5" xfId="0" applyFont="1" applyFill="1" applyBorder="1" applyAlignment="1">
      <alignment horizontal="left" wrapText="1" indent="5"/>
    </xf>
    <xf numFmtId="4" fontId="9" fillId="0" borderId="5" xfId="0" applyNumberFormat="1" applyFont="1" applyFill="1" applyBorder="1" applyAlignment="1">
      <alignment wrapText="1"/>
    </xf>
    <xf numFmtId="4" fontId="9" fillId="0" borderId="5" xfId="0" applyNumberFormat="1" applyFont="1" applyFill="1" applyBorder="1" applyAlignment="1">
      <alignment horizontal="right" wrapText="1" indent="1"/>
    </xf>
    <xf numFmtId="0" fontId="9" fillId="0" borderId="5" xfId="0" applyFont="1" applyFill="1" applyBorder="1" applyAlignment="1">
      <alignment horizontal="left" wrapText="1" indent="4"/>
    </xf>
    <xf numFmtId="0" fontId="10" fillId="0" borderId="5" xfId="0" applyFont="1" applyFill="1" applyBorder="1" applyAlignment="1">
      <alignment horizontal="left" wrapText="1" indent="5"/>
    </xf>
    <xf numFmtId="0" fontId="11" fillId="0" borderId="0" xfId="0" applyFont="1" applyFill="1" applyAlignment="1">
      <alignment horizontal="left" indent="1"/>
    </xf>
    <xf numFmtId="4" fontId="3" fillId="0" borderId="0" xfId="0" applyNumberFormat="1" applyFont="1" applyFill="1" applyBorder="1" applyAlignment="1" applyProtection="1">
      <alignment horizontal="center" vertical="top" wrapText="1"/>
    </xf>
    <xf numFmtId="4" fontId="10" fillId="0" borderId="5" xfId="0" applyNumberFormat="1" applyFont="1" applyFill="1" applyBorder="1" applyAlignment="1">
      <alignment wrapText="1"/>
    </xf>
    <xf numFmtId="4" fontId="10" fillId="0" borderId="5" xfId="0" applyNumberFormat="1" applyFont="1" applyFill="1" applyBorder="1" applyAlignment="1">
      <alignment horizontal="right" wrapText="1" indent="1"/>
    </xf>
    <xf numFmtId="4" fontId="8" fillId="0" borderId="0" xfId="0" applyNumberFormat="1" applyFont="1" applyAlignment="1">
      <alignment wrapText="1"/>
    </xf>
    <xf numFmtId="4" fontId="14" fillId="0" borderId="0" xfId="0" applyNumberFormat="1" applyFont="1" applyAlignment="1">
      <alignment horizontal="left" indent="1"/>
    </xf>
    <xf numFmtId="4" fontId="12" fillId="8" borderId="10" xfId="0" applyNumberFormat="1" applyFont="1" applyFill="1" applyBorder="1" applyAlignment="1">
      <alignment horizontal="right" wrapText="1"/>
    </xf>
    <xf numFmtId="4" fontId="5" fillId="5" borderId="5" xfId="0" applyNumberFormat="1" applyFont="1" applyFill="1" applyBorder="1" applyAlignment="1">
      <alignment horizontal="right" wrapText="1" indent="1"/>
    </xf>
    <xf numFmtId="4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4" fontId="9" fillId="9" borderId="5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wrapText="1"/>
    </xf>
    <xf numFmtId="3" fontId="17" fillId="0" borderId="0" xfId="2" applyNumberFormat="1" applyFont="1"/>
    <xf numFmtId="0" fontId="17" fillId="0" borderId="0" xfId="2" applyNumberFormat="1" applyFont="1" applyAlignment="1">
      <alignment horizontal="center"/>
    </xf>
    <xf numFmtId="3" fontId="18" fillId="0" borderId="0" xfId="3" applyNumberFormat="1" applyFont="1" applyFill="1" applyBorder="1" applyAlignment="1">
      <alignment horizontal="right" wrapText="1"/>
    </xf>
    <xf numFmtId="4" fontId="18" fillId="0" borderId="0" xfId="3" applyNumberFormat="1" applyFont="1" applyFill="1" applyBorder="1" applyAlignment="1">
      <alignment horizontal="right" wrapText="1"/>
    </xf>
    <xf numFmtId="0" fontId="19" fillId="0" borderId="0" xfId="4" applyFont="1" applyFill="1" applyBorder="1" applyAlignment="1">
      <alignment wrapText="1"/>
    </xf>
    <xf numFmtId="0" fontId="19" fillId="0" borderId="0" xfId="4" applyFont="1" applyFill="1" applyBorder="1" applyAlignment="1">
      <alignment horizontal="right" wrapText="1"/>
    </xf>
    <xf numFmtId="4" fontId="20" fillId="0" borderId="0" xfId="3" applyNumberFormat="1" applyFont="1" applyFill="1" applyBorder="1" applyAlignment="1">
      <alignment horizontal="right" wrapText="1"/>
    </xf>
    <xf numFmtId="0" fontId="19" fillId="0" borderId="0" xfId="4" applyFont="1" applyFill="1" applyBorder="1" applyAlignment="1">
      <alignment horizontal="center" wrapText="1"/>
    </xf>
    <xf numFmtId="3" fontId="18" fillId="0" borderId="0" xfId="3" applyNumberFormat="1" applyFont="1" applyBorder="1" applyAlignment="1">
      <alignment horizontal="right" wrapText="1"/>
    </xf>
    <xf numFmtId="0" fontId="21" fillId="0" borderId="0" xfId="4" applyFont="1" applyFill="1" applyBorder="1" applyAlignment="1">
      <alignment wrapText="1"/>
    </xf>
    <xf numFmtId="3" fontId="22" fillId="0" borderId="0" xfId="2" applyNumberFormat="1" applyFont="1"/>
    <xf numFmtId="4" fontId="24" fillId="0" borderId="0" xfId="3" applyNumberFormat="1" applyFont="1" applyBorder="1" applyAlignment="1">
      <alignment horizontal="right" wrapText="1"/>
    </xf>
    <xf numFmtId="4" fontId="24" fillId="0" borderId="0" xfId="3" applyNumberFormat="1" applyFont="1" applyFill="1" applyBorder="1" applyAlignment="1">
      <alignment horizontal="right" wrapText="1"/>
    </xf>
    <xf numFmtId="4" fontId="21" fillId="0" borderId="0" xfId="3" applyNumberFormat="1" applyFont="1" applyFill="1" applyBorder="1" applyAlignment="1">
      <alignment horizontal="right" wrapText="1"/>
    </xf>
    <xf numFmtId="0" fontId="25" fillId="0" borderId="0" xfId="4" applyFont="1" applyFill="1" applyBorder="1" applyAlignment="1">
      <alignment horizontal="left" wrapText="1"/>
    </xf>
    <xf numFmtId="3" fontId="27" fillId="0" borderId="0" xfId="2" applyNumberFormat="1" applyFont="1" applyAlignment="1">
      <alignment horizontal="center"/>
    </xf>
    <xf numFmtId="4" fontId="26" fillId="0" borderId="0" xfId="2" quotePrefix="1" applyNumberFormat="1" applyFont="1" applyBorder="1" applyAlignment="1">
      <alignment horizontal="center" vertical="center" wrapText="1"/>
    </xf>
    <xf numFmtId="4" fontId="26" fillId="0" borderId="0" xfId="2" applyNumberFormat="1" applyFont="1" applyBorder="1" applyAlignment="1">
      <alignment horizontal="center" vertical="center" wrapText="1"/>
    </xf>
    <xf numFmtId="0" fontId="28" fillId="0" borderId="0" xfId="2" quotePrefix="1" applyNumberFormat="1" applyFont="1" applyBorder="1" applyAlignment="1">
      <alignment horizontal="center" vertical="center" wrapText="1"/>
    </xf>
    <xf numFmtId="0" fontId="23" fillId="0" borderId="0" xfId="2" quotePrefix="1" applyNumberFormat="1" applyFont="1" applyBorder="1" applyAlignment="1">
      <alignment horizontal="center" vertical="center" wrapText="1"/>
    </xf>
    <xf numFmtId="1" fontId="23" fillId="0" borderId="0" xfId="2" quotePrefix="1" applyNumberFormat="1" applyFont="1" applyBorder="1" applyAlignment="1">
      <alignment horizontal="center" vertical="center" wrapText="1"/>
    </xf>
    <xf numFmtId="3" fontId="29" fillId="0" borderId="0" xfId="2" quotePrefix="1" applyNumberFormat="1" applyFont="1" applyBorder="1" applyAlignment="1">
      <alignment horizontal="center" vertical="center" wrapText="1"/>
    </xf>
    <xf numFmtId="0" fontId="29" fillId="0" borderId="0" xfId="2" applyNumberFormat="1" applyFont="1" applyBorder="1" applyAlignment="1">
      <alignment horizontal="center" vertical="center" wrapText="1"/>
    </xf>
    <xf numFmtId="3" fontId="22" fillId="0" borderId="0" xfId="2" applyNumberFormat="1" applyFont="1" applyBorder="1"/>
    <xf numFmtId="4" fontId="31" fillId="0" borderId="0" xfId="2" quotePrefix="1" applyNumberFormat="1" applyFont="1" applyBorder="1" applyAlignment="1">
      <alignment horizontal="right" vertical="center"/>
    </xf>
    <xf numFmtId="3" fontId="30" fillId="0" borderId="0" xfId="2" applyNumberFormat="1" applyFont="1" applyAlignment="1">
      <alignment horizontal="center" vertical="center"/>
    </xf>
    <xf numFmtId="3" fontId="32" fillId="0" borderId="0" xfId="2" applyNumberFormat="1" applyFont="1"/>
    <xf numFmtId="3" fontId="32" fillId="0" borderId="0" xfId="2" applyNumberFormat="1" applyFont="1" applyBorder="1"/>
    <xf numFmtId="4" fontId="33" fillId="0" borderId="3" xfId="2" applyNumberFormat="1" applyFont="1" applyBorder="1" applyAlignment="1">
      <alignment horizontal="right" vertical="center"/>
    </xf>
    <xf numFmtId="3" fontId="34" fillId="0" borderId="0" xfId="2" applyNumberFormat="1" applyFont="1"/>
    <xf numFmtId="3" fontId="34" fillId="0" borderId="0" xfId="2" applyNumberFormat="1" applyFont="1" applyBorder="1"/>
    <xf numFmtId="3" fontId="36" fillId="0" borderId="0" xfId="2" applyNumberFormat="1" applyFont="1"/>
    <xf numFmtId="3" fontId="36" fillId="0" borderId="0" xfId="2" applyNumberFormat="1" applyFont="1" applyBorder="1"/>
    <xf numFmtId="4" fontId="22" fillId="0" borderId="0" xfId="2" applyNumberFormat="1" applyFont="1"/>
    <xf numFmtId="4" fontId="17" fillId="0" borderId="0" xfId="2" applyNumberFormat="1" applyFont="1"/>
    <xf numFmtId="166" fontId="17" fillId="0" borderId="0" xfId="2" applyNumberFormat="1" applyFont="1"/>
    <xf numFmtId="166" fontId="22" fillId="0" borderId="0" xfId="2" applyNumberFormat="1" applyFont="1"/>
    <xf numFmtId="3" fontId="29" fillId="0" borderId="6" xfId="2" quotePrefix="1" applyNumberFormat="1" applyFont="1" applyBorder="1" applyAlignment="1">
      <alignment horizontal="center" vertical="center" wrapText="1"/>
    </xf>
    <xf numFmtId="0" fontId="29" fillId="0" borderId="6" xfId="2" applyNumberFormat="1" applyFont="1" applyBorder="1" applyAlignment="1">
      <alignment horizontal="center" vertical="center" wrapText="1"/>
    </xf>
    <xf numFmtId="3" fontId="17" fillId="2" borderId="0" xfId="2" applyNumberFormat="1" applyFont="1" applyFill="1"/>
    <xf numFmtId="4" fontId="38" fillId="0" borderId="0" xfId="2" applyNumberFormat="1" applyFont="1" applyBorder="1" applyAlignment="1">
      <alignment horizontal="right" vertical="center"/>
    </xf>
    <xf numFmtId="4" fontId="38" fillId="0" borderId="0" xfId="2" applyNumberFormat="1" applyFont="1" applyBorder="1" applyAlignment="1">
      <alignment horizontal="right" vertical="center" wrapText="1"/>
    </xf>
    <xf numFmtId="0" fontId="38" fillId="0" borderId="0" xfId="2" applyFont="1" applyBorder="1" applyAlignment="1">
      <alignment horizontal="left" vertical="center" wrapText="1"/>
    </xf>
    <xf numFmtId="0" fontId="38" fillId="0" borderId="11" xfId="2" applyFont="1" applyBorder="1" applyAlignment="1">
      <alignment horizontal="left" vertical="center"/>
    </xf>
    <xf numFmtId="3" fontId="17" fillId="3" borderId="0" xfId="2" applyNumberFormat="1" applyFont="1" applyFill="1"/>
    <xf numFmtId="4" fontId="31" fillId="0" borderId="3" xfId="2" quotePrefix="1" applyNumberFormat="1" applyFont="1" applyBorder="1" applyAlignment="1">
      <alignment horizontal="right" vertical="center"/>
    </xf>
    <xf numFmtId="49" fontId="17" fillId="0" borderId="0" xfId="2" applyNumberFormat="1" applyFont="1"/>
    <xf numFmtId="49" fontId="17" fillId="0" borderId="0" xfId="2" applyNumberFormat="1" applyFont="1" applyAlignment="1">
      <alignment horizontal="center"/>
    </xf>
    <xf numFmtId="49" fontId="43" fillId="0" borderId="0" xfId="2" applyNumberFormat="1" applyFont="1"/>
    <xf numFmtId="0" fontId="44" fillId="0" borderId="0" xfId="2" applyFont="1" applyAlignment="1">
      <alignment vertical="center" wrapText="1"/>
    </xf>
    <xf numFmtId="0" fontId="29" fillId="0" borderId="6" xfId="2" quotePrefix="1" applyNumberFormat="1" applyFont="1" applyBorder="1" applyAlignment="1">
      <alignment horizontal="center" vertical="center" wrapText="1"/>
    </xf>
    <xf numFmtId="0" fontId="43" fillId="2" borderId="3" xfId="2" applyFont="1" applyFill="1" applyBorder="1" applyAlignment="1">
      <alignment horizontal="left" vertical="center"/>
    </xf>
    <xf numFmtId="0" fontId="43" fillId="2" borderId="3" xfId="2" applyFont="1" applyFill="1" applyBorder="1" applyAlignment="1">
      <alignment horizontal="left" vertical="center" wrapText="1"/>
    </xf>
    <xf numFmtId="0" fontId="36" fillId="2" borderId="3" xfId="2" applyFont="1" applyFill="1" applyBorder="1" applyAlignment="1">
      <alignment horizontal="left" vertical="center"/>
    </xf>
    <xf numFmtId="4" fontId="42" fillId="2" borderId="3" xfId="2" applyNumberFormat="1" applyFont="1" applyFill="1" applyBorder="1" applyAlignment="1">
      <alignment horizontal="right" vertical="center" wrapText="1"/>
    </xf>
    <xf numFmtId="4" fontId="42" fillId="2" borderId="3" xfId="2" applyNumberFormat="1" applyFont="1" applyFill="1" applyBorder="1" applyAlignment="1">
      <alignment horizontal="right" vertical="center"/>
    </xf>
    <xf numFmtId="0" fontId="40" fillId="3" borderId="3" xfId="2" quotePrefix="1" applyNumberFormat="1" applyFont="1" applyFill="1" applyBorder="1" applyAlignment="1">
      <alignment horizontal="left" vertical="center" wrapText="1"/>
    </xf>
    <xf numFmtId="4" fontId="46" fillId="2" borderId="4" xfId="0" applyNumberFormat="1" applyFont="1" applyFill="1" applyBorder="1" applyAlignment="1">
      <alignment horizontal="right" vertical="center"/>
    </xf>
    <xf numFmtId="0" fontId="47" fillId="3" borderId="3" xfId="2" quotePrefix="1" applyNumberFormat="1" applyFont="1" applyFill="1" applyBorder="1" applyAlignment="1">
      <alignment horizontal="left" vertical="center" wrapText="1"/>
    </xf>
    <xf numFmtId="4" fontId="48" fillId="3" borderId="3" xfId="2" applyNumberFormat="1" applyFont="1" applyFill="1" applyBorder="1" applyAlignment="1">
      <alignment horizontal="right" vertical="center" wrapText="1"/>
    </xf>
    <xf numFmtId="0" fontId="45" fillId="0" borderId="0" xfId="2" applyFont="1" applyAlignment="1">
      <alignment horizontal="center" vertical="center" wrapText="1"/>
    </xf>
    <xf numFmtId="0" fontId="43" fillId="2" borderId="3" xfId="2" quotePrefix="1" applyFont="1" applyFill="1" applyBorder="1" applyAlignment="1">
      <alignment horizontal="left" vertical="center" wrapText="1"/>
    </xf>
    <xf numFmtId="0" fontId="43" fillId="2" borderId="3" xfId="7" applyFont="1" applyFill="1" applyBorder="1" applyAlignment="1">
      <alignment horizontal="left" vertical="center" wrapText="1"/>
    </xf>
    <xf numFmtId="0" fontId="42" fillId="0" borderId="3" xfId="2" applyNumberFormat="1" applyFont="1" applyFill="1" applyBorder="1" applyAlignment="1">
      <alignment horizontal="left" vertical="center"/>
    </xf>
    <xf numFmtId="3" fontId="42" fillId="0" borderId="3" xfId="2" applyNumberFormat="1" applyFont="1" applyFill="1" applyBorder="1" applyAlignment="1">
      <alignment horizontal="left" vertical="center" wrapText="1"/>
    </xf>
    <xf numFmtId="4" fontId="39" fillId="0" borderId="3" xfId="2" applyNumberFormat="1" applyFont="1" applyFill="1" applyBorder="1" applyAlignment="1">
      <alignment horizontal="right" vertical="center"/>
    </xf>
    <xf numFmtId="4" fontId="42" fillId="0" borderId="3" xfId="2" applyNumberFormat="1" applyFont="1" applyFill="1" applyBorder="1" applyAlignment="1">
      <alignment horizontal="right" vertical="center"/>
    </xf>
    <xf numFmtId="0" fontId="52" fillId="0" borderId="0" xfId="0" applyNumberFormat="1" applyFont="1" applyFill="1" applyBorder="1" applyAlignment="1" applyProtection="1">
      <alignment horizontal="center" vertical="center" wrapText="1"/>
    </xf>
    <xf numFmtId="0" fontId="50" fillId="3" borderId="3" xfId="2" applyNumberFormat="1" applyFont="1" applyFill="1" applyBorder="1" applyAlignment="1">
      <alignment horizontal="left" vertical="center"/>
    </xf>
    <xf numFmtId="3" fontId="50" fillId="3" borderId="3" xfId="2" applyNumberFormat="1" applyFont="1" applyFill="1" applyBorder="1" applyAlignment="1">
      <alignment horizontal="left" vertical="center" wrapText="1"/>
    </xf>
    <xf numFmtId="4" fontId="50" fillId="3" borderId="3" xfId="2" applyNumberFormat="1" applyFont="1" applyFill="1" applyBorder="1" applyAlignment="1">
      <alignment horizontal="right" vertical="center"/>
    </xf>
    <xf numFmtId="4" fontId="18" fillId="0" borderId="0" xfId="3" applyNumberFormat="1" applyFont="1" applyBorder="1" applyAlignment="1">
      <alignment horizontal="right" wrapText="1"/>
    </xf>
    <xf numFmtId="0" fontId="19" fillId="0" borderId="0" xfId="4" applyFont="1" applyBorder="1" applyAlignment="1">
      <alignment wrapText="1"/>
    </xf>
    <xf numFmtId="0" fontId="19" fillId="0" borderId="0" xfId="4" applyFont="1" applyBorder="1" applyAlignment="1">
      <alignment horizontal="right" wrapText="1"/>
    </xf>
    <xf numFmtId="4" fontId="20" fillId="0" borderId="0" xfId="3" applyNumberFormat="1" applyFont="1" applyBorder="1" applyAlignment="1">
      <alignment horizontal="right" wrapText="1"/>
    </xf>
    <xf numFmtId="0" fontId="19" fillId="0" borderId="0" xfId="4" applyFont="1" applyBorder="1" applyAlignment="1">
      <alignment horizontal="center" wrapText="1"/>
    </xf>
    <xf numFmtId="0" fontId="21" fillId="0" borderId="0" xfId="4" applyFont="1" applyBorder="1" applyAlignment="1">
      <alignment wrapText="1"/>
    </xf>
    <xf numFmtId="4" fontId="21" fillId="0" borderId="0" xfId="3" applyNumberFormat="1" applyFont="1" applyBorder="1" applyAlignment="1">
      <alignment horizontal="right" wrapText="1"/>
    </xf>
    <xf numFmtId="0" fontId="25" fillId="0" borderId="0" xfId="4" applyFont="1" applyBorder="1" applyAlignment="1">
      <alignment horizontal="left" wrapText="1"/>
    </xf>
    <xf numFmtId="3" fontId="30" fillId="0" borderId="0" xfId="2" applyNumberFormat="1" applyFont="1" applyAlignment="1">
      <alignment horizontal="center"/>
    </xf>
    <xf numFmtId="4" fontId="35" fillId="0" borderId="3" xfId="2" applyNumberFormat="1" applyFont="1" applyFill="1" applyBorder="1" applyAlignment="1" applyProtection="1">
      <alignment horizontal="right" vertical="center" shrinkToFit="1"/>
      <protection locked="0"/>
    </xf>
    <xf numFmtId="4" fontId="34" fillId="0" borderId="3" xfId="2" applyNumberFormat="1" applyFont="1" applyFill="1" applyBorder="1" applyAlignment="1">
      <alignment horizontal="right" vertical="center"/>
    </xf>
    <xf numFmtId="0" fontId="34" fillId="0" borderId="3" xfId="7" applyFont="1" applyFill="1" applyBorder="1" applyAlignment="1">
      <alignment horizontal="left" vertical="center" wrapText="1"/>
    </xf>
    <xf numFmtId="0" fontId="34" fillId="0" borderId="3" xfId="2" applyFont="1" applyFill="1" applyBorder="1" applyAlignment="1">
      <alignment horizontal="left" vertical="center"/>
    </xf>
    <xf numFmtId="4" fontId="54" fillId="3" borderId="3" xfId="2" applyNumberFormat="1" applyFont="1" applyFill="1" applyBorder="1" applyAlignment="1" applyProtection="1">
      <alignment horizontal="right" vertical="center" shrinkToFit="1"/>
      <protection locked="0"/>
    </xf>
    <xf numFmtId="0" fontId="42" fillId="3" borderId="3" xfId="2" quotePrefix="1" applyFont="1" applyFill="1" applyBorder="1" applyAlignment="1">
      <alignment horizontal="left" vertical="center" wrapText="1"/>
    </xf>
    <xf numFmtId="0" fontId="36" fillId="3" borderId="3" xfId="2" applyFont="1" applyFill="1" applyBorder="1" applyAlignment="1">
      <alignment horizontal="left" vertical="center"/>
    </xf>
    <xf numFmtId="0" fontId="42" fillId="3" borderId="3" xfId="7" applyFont="1" applyFill="1" applyBorder="1" applyAlignment="1">
      <alignment horizontal="left" vertical="center" wrapText="1"/>
    </xf>
    <xf numFmtId="4" fontId="35" fillId="0" borderId="3" xfId="2" applyNumberFormat="1" applyFont="1" applyFill="1" applyBorder="1" applyAlignment="1" applyProtection="1">
      <alignment horizontal="right" vertical="top" shrinkToFit="1"/>
      <protection locked="0"/>
    </xf>
    <xf numFmtId="0" fontId="38" fillId="0" borderId="3" xfId="2" applyFont="1" applyBorder="1" applyAlignment="1">
      <alignment horizontal="left" vertical="center"/>
    </xf>
    <xf numFmtId="0" fontId="42" fillId="3" borderId="3" xfId="2" applyFont="1" applyFill="1" applyBorder="1" applyAlignment="1">
      <alignment horizontal="left" vertical="center"/>
    </xf>
    <xf numFmtId="0" fontId="34" fillId="0" borderId="3" xfId="2" applyFont="1" applyFill="1" applyBorder="1" applyAlignment="1">
      <alignment horizontal="left" vertical="center" wrapText="1"/>
    </xf>
    <xf numFmtId="4" fontId="39" fillId="3" borderId="3" xfId="2" applyNumberFormat="1" applyFont="1" applyFill="1" applyBorder="1" applyAlignment="1">
      <alignment horizontal="right" vertical="center"/>
    </xf>
    <xf numFmtId="4" fontId="55" fillId="0" borderId="22" xfId="2" applyNumberFormat="1" applyFont="1" applyBorder="1" applyAlignment="1">
      <alignment vertical="center" wrapText="1"/>
    </xf>
    <xf numFmtId="4" fontId="53" fillId="0" borderId="15" xfId="2" applyNumberFormat="1" applyFont="1" applyFill="1" applyBorder="1" applyAlignment="1">
      <alignment horizontal="right" vertical="center" wrapText="1"/>
    </xf>
    <xf numFmtId="0" fontId="34" fillId="0" borderId="25" xfId="7" applyFont="1" applyFill="1" applyBorder="1" applyAlignment="1">
      <alignment horizontal="left" vertical="center" wrapText="1"/>
    </xf>
    <xf numFmtId="0" fontId="34" fillId="0" borderId="26" xfId="2" applyFont="1" applyFill="1" applyBorder="1" applyAlignment="1">
      <alignment horizontal="left" vertical="center"/>
    </xf>
    <xf numFmtId="4" fontId="42" fillId="3" borderId="16" xfId="2" applyNumberFormat="1" applyFont="1" applyFill="1" applyBorder="1" applyAlignment="1">
      <alignment horizontal="right" vertical="center"/>
    </xf>
    <xf numFmtId="4" fontId="42" fillId="3" borderId="17" xfId="2" applyNumberFormat="1" applyFont="1" applyFill="1" applyBorder="1" applyAlignment="1">
      <alignment horizontal="right" vertical="center"/>
    </xf>
    <xf numFmtId="0" fontId="42" fillId="3" borderId="27" xfId="2" quotePrefix="1" applyFont="1" applyFill="1" applyBorder="1" applyAlignment="1">
      <alignment horizontal="left" vertical="center" wrapText="1"/>
    </xf>
    <xf numFmtId="0" fontId="42" fillId="3" borderId="28" xfId="2" applyFont="1" applyFill="1" applyBorder="1" applyAlignment="1">
      <alignment horizontal="left" vertical="center"/>
    </xf>
    <xf numFmtId="4" fontId="34" fillId="0" borderId="17" xfId="2" applyNumberFormat="1" applyFont="1" applyFill="1" applyBorder="1" applyAlignment="1">
      <alignment horizontal="right" vertical="center" wrapText="1"/>
    </xf>
    <xf numFmtId="0" fontId="34" fillId="0" borderId="28" xfId="2" applyFont="1" applyFill="1" applyBorder="1" applyAlignment="1">
      <alignment horizontal="left" vertical="center"/>
    </xf>
    <xf numFmtId="4" fontId="53" fillId="0" borderId="17" xfId="2" applyNumberFormat="1" applyFont="1" applyFill="1" applyBorder="1" applyAlignment="1">
      <alignment horizontal="right" vertical="center" wrapText="1"/>
    </xf>
    <xf numFmtId="0" fontId="34" fillId="0" borderId="27" xfId="7" applyFont="1" applyFill="1" applyBorder="1" applyAlignment="1">
      <alignment horizontal="left" vertical="center" wrapText="1"/>
    </xf>
    <xf numFmtId="0" fontId="42" fillId="3" borderId="27" xfId="7" applyFont="1" applyFill="1" applyBorder="1" applyAlignment="1">
      <alignment horizontal="left" vertical="center" wrapText="1"/>
    </xf>
    <xf numFmtId="4" fontId="42" fillId="3" borderId="17" xfId="2" applyNumberFormat="1" applyFont="1" applyFill="1" applyBorder="1" applyAlignment="1">
      <alignment horizontal="right" vertical="center" wrapText="1"/>
    </xf>
    <xf numFmtId="4" fontId="38" fillId="0" borderId="17" xfId="2" applyNumberFormat="1" applyFont="1" applyBorder="1" applyAlignment="1">
      <alignment horizontal="right" vertical="center"/>
    </xf>
    <xf numFmtId="0" fontId="38" fillId="0" borderId="28" xfId="2" applyFont="1" applyBorder="1" applyAlignment="1">
      <alignment horizontal="left" vertical="center"/>
    </xf>
    <xf numFmtId="4" fontId="53" fillId="0" borderId="17" xfId="2" applyNumberFormat="1" applyFont="1" applyFill="1" applyBorder="1" applyAlignment="1">
      <alignment horizontal="right" vertical="center"/>
    </xf>
    <xf numFmtId="0" fontId="34" fillId="0" borderId="27" xfId="2" applyFont="1" applyFill="1" applyBorder="1" applyAlignment="1">
      <alignment horizontal="left" vertical="center" wrapText="1"/>
    </xf>
    <xf numFmtId="4" fontId="42" fillId="3" borderId="19" xfId="2" applyNumberFormat="1" applyFont="1" applyFill="1" applyBorder="1" applyAlignment="1">
      <alignment horizontal="right" vertical="center" wrapText="1"/>
    </xf>
    <xf numFmtId="0" fontId="40" fillId="3" borderId="19" xfId="2" quotePrefix="1" applyNumberFormat="1" applyFont="1" applyFill="1" applyBorder="1" applyAlignment="1">
      <alignment horizontal="left" vertical="center" wrapText="1"/>
    </xf>
    <xf numFmtId="0" fontId="40" fillId="3" borderId="20" xfId="2" quotePrefix="1" applyNumberFormat="1" applyFont="1" applyFill="1" applyBorder="1" applyAlignment="1">
      <alignment horizontal="left" vertical="center" wrapText="1"/>
    </xf>
    <xf numFmtId="4" fontId="42" fillId="3" borderId="18" xfId="2" applyNumberFormat="1" applyFont="1" applyFill="1" applyBorder="1" applyAlignment="1">
      <alignment horizontal="right" vertical="center" wrapText="1"/>
    </xf>
    <xf numFmtId="4" fontId="53" fillId="0" borderId="16" xfId="2" applyNumberFormat="1" applyFont="1" applyFill="1" applyBorder="1" applyAlignment="1">
      <alignment horizontal="right" vertical="center"/>
    </xf>
    <xf numFmtId="4" fontId="35" fillId="0" borderId="16" xfId="2" applyNumberFormat="1" applyFont="1" applyFill="1" applyBorder="1" applyAlignment="1" applyProtection="1">
      <alignment horizontal="right" vertical="center" shrinkToFit="1"/>
      <protection locked="0"/>
    </xf>
    <xf numFmtId="4" fontId="42" fillId="3" borderId="16" xfId="2" applyNumberFormat="1" applyFont="1" applyFill="1" applyBorder="1" applyAlignment="1">
      <alignment horizontal="right" vertical="center" wrapText="1"/>
    </xf>
    <xf numFmtId="4" fontId="34" fillId="0" borderId="16" xfId="2" applyNumberFormat="1" applyFont="1" applyFill="1" applyBorder="1" applyAlignment="1">
      <alignment horizontal="right" vertical="center" wrapText="1"/>
    </xf>
    <xf numFmtId="4" fontId="53" fillId="0" borderId="16" xfId="2" applyNumberFormat="1" applyFont="1" applyFill="1" applyBorder="1" applyAlignment="1">
      <alignment horizontal="right" vertical="center" wrapText="1"/>
    </xf>
    <xf numFmtId="4" fontId="53" fillId="0" borderId="14" xfId="2" applyNumberFormat="1" applyFont="1" applyFill="1" applyBorder="1" applyAlignment="1">
      <alignment horizontal="right" vertical="center" wrapText="1"/>
    </xf>
    <xf numFmtId="0" fontId="49" fillId="4" borderId="6" xfId="0" applyNumberFormat="1" applyFont="1" applyFill="1" applyBorder="1" applyAlignment="1" applyProtection="1">
      <alignment horizontal="center" vertical="center" wrapText="1"/>
    </xf>
    <xf numFmtId="0" fontId="49" fillId="4" borderId="7" xfId="0" applyNumberFormat="1" applyFont="1" applyFill="1" applyBorder="1" applyAlignment="1" applyProtection="1">
      <alignment horizontal="center" vertical="center" wrapText="1"/>
    </xf>
    <xf numFmtId="0" fontId="11" fillId="0" borderId="0" xfId="8" applyFont="1" applyAlignment="1">
      <alignment horizontal="left" indent="1"/>
    </xf>
    <xf numFmtId="0" fontId="57" fillId="0" borderId="0" xfId="8" applyFont="1" applyAlignment="1">
      <alignment horizontal="left" indent="1"/>
    </xf>
    <xf numFmtId="0" fontId="58" fillId="0" borderId="0" xfId="8" applyFont="1"/>
    <xf numFmtId="4" fontId="59" fillId="2" borderId="5" xfId="8" applyNumberFormat="1" applyFont="1" applyFill="1" applyBorder="1" applyAlignment="1">
      <alignment horizontal="right" wrapText="1"/>
    </xf>
    <xf numFmtId="0" fontId="59" fillId="2" borderId="30" xfId="8" applyFont="1" applyFill="1" applyBorder="1" applyAlignment="1">
      <alignment wrapText="1"/>
    </xf>
    <xf numFmtId="0" fontId="60" fillId="2" borderId="0" xfId="8" applyFont="1" applyFill="1"/>
    <xf numFmtId="0" fontId="61" fillId="0" borderId="0" xfId="8" applyFont="1" applyFill="1"/>
    <xf numFmtId="0" fontId="11" fillId="0" borderId="0" xfId="8" applyFont="1" applyFill="1" applyAlignment="1">
      <alignment horizontal="left" indent="1"/>
    </xf>
    <xf numFmtId="0" fontId="11" fillId="0" borderId="32" xfId="8" applyFont="1" applyFill="1" applyBorder="1" applyAlignment="1">
      <alignment horizontal="left" indent="1"/>
    </xf>
    <xf numFmtId="0" fontId="11" fillId="0" borderId="0" xfId="8" applyFont="1" applyFill="1" applyAlignment="1">
      <alignment horizontal="left"/>
    </xf>
    <xf numFmtId="0" fontId="13" fillId="0" borderId="3" xfId="8" applyFont="1" applyBorder="1" applyAlignment="1">
      <alignment horizontal="center" vertical="center" wrapText="1" indent="1"/>
    </xf>
    <xf numFmtId="0" fontId="58" fillId="0" borderId="0" xfId="8" applyFont="1" applyAlignment="1"/>
    <xf numFmtId="4" fontId="62" fillId="12" borderId="29" xfId="8" applyNumberFormat="1" applyFont="1" applyFill="1" applyBorder="1" applyAlignment="1">
      <alignment horizontal="right" wrapText="1"/>
    </xf>
    <xf numFmtId="0" fontId="62" fillId="12" borderId="31" xfId="8" applyFont="1" applyFill="1" applyBorder="1" applyAlignment="1">
      <alignment horizontal="left" vertical="center" wrapText="1"/>
    </xf>
    <xf numFmtId="0" fontId="11" fillId="0" borderId="0" xfId="8" applyFont="1" applyFill="1" applyAlignment="1">
      <alignment horizontal="center"/>
    </xf>
    <xf numFmtId="4" fontId="59" fillId="11" borderId="3" xfId="8" applyNumberFormat="1" applyFont="1" applyFill="1" applyBorder="1" applyAlignment="1">
      <alignment horizontal="right"/>
    </xf>
    <xf numFmtId="0" fontId="9" fillId="11" borderId="34" xfId="8" applyFont="1" applyFill="1" applyBorder="1" applyAlignment="1">
      <alignment horizontal="left" vertical="center" wrapText="1"/>
    </xf>
    <xf numFmtId="4" fontId="59" fillId="0" borderId="3" xfId="8" applyNumberFormat="1" applyFont="1" applyFill="1" applyBorder="1" applyAlignment="1">
      <alignment horizontal="right"/>
    </xf>
    <xf numFmtId="0" fontId="56" fillId="0" borderId="3" xfId="8" applyFont="1" applyFill="1" applyBorder="1" applyAlignment="1">
      <alignment horizontal="left" vertical="center"/>
    </xf>
    <xf numFmtId="4" fontId="66" fillId="0" borderId="3" xfId="8" applyNumberFormat="1" applyFont="1" applyBorder="1" applyAlignment="1">
      <alignment horizontal="right" wrapText="1"/>
    </xf>
    <xf numFmtId="4" fontId="66" fillId="0" borderId="3" xfId="10" applyNumberFormat="1" applyFont="1" applyBorder="1" applyAlignment="1">
      <alignment horizontal="right" wrapText="1"/>
    </xf>
    <xf numFmtId="0" fontId="67" fillId="0" borderId="3" xfId="8" applyFont="1" applyBorder="1" applyAlignment="1">
      <alignment vertical="center" wrapText="1"/>
    </xf>
    <xf numFmtId="0" fontId="68" fillId="5" borderId="0" xfId="8" applyFont="1" applyFill="1" applyAlignment="1">
      <alignment horizontal="left" vertical="center"/>
    </xf>
    <xf numFmtId="0" fontId="68" fillId="5" borderId="0" xfId="8" applyFont="1" applyFill="1" applyAlignment="1">
      <alignment horizontal="left" indent="1"/>
    </xf>
    <xf numFmtId="0" fontId="68" fillId="0" borderId="0" xfId="8" applyFont="1" applyAlignment="1">
      <alignment horizontal="left" indent="1"/>
    </xf>
    <xf numFmtId="0" fontId="51" fillId="0" borderId="0" xfId="9" applyNumberFormat="1" applyFont="1" applyFill="1" applyBorder="1" applyAlignment="1" applyProtection="1">
      <alignment horizontal="center" vertical="center" wrapText="1"/>
    </xf>
    <xf numFmtId="167" fontId="71" fillId="5" borderId="5" xfId="11" applyNumberFormat="1" applyFont="1" applyFill="1" applyBorder="1" applyAlignment="1">
      <alignment wrapText="1"/>
    </xf>
    <xf numFmtId="167" fontId="70" fillId="11" borderId="29" xfId="8" applyNumberFormat="1" applyFont="1" applyFill="1" applyBorder="1" applyAlignment="1">
      <alignment wrapText="1"/>
    </xf>
    <xf numFmtId="0" fontId="71" fillId="5" borderId="30" xfId="8" applyFont="1" applyFill="1" applyBorder="1" applyAlignment="1">
      <alignment horizontal="left" wrapText="1" indent="1"/>
    </xf>
    <xf numFmtId="0" fontId="70" fillId="11" borderId="30" xfId="8" applyFont="1" applyFill="1" applyBorder="1" applyAlignment="1">
      <alignment horizontal="left" wrapText="1" indent="1"/>
    </xf>
    <xf numFmtId="167" fontId="70" fillId="11" borderId="5" xfId="11" applyNumberFormat="1" applyFont="1" applyFill="1" applyBorder="1" applyAlignment="1">
      <alignment wrapText="1"/>
    </xf>
    <xf numFmtId="0" fontId="70" fillId="13" borderId="30" xfId="8" applyFont="1" applyFill="1" applyBorder="1" applyAlignment="1">
      <alignment horizontal="left" vertical="center" wrapText="1"/>
    </xf>
    <xf numFmtId="167" fontId="71" fillId="13" borderId="5" xfId="11" applyNumberFormat="1" applyFont="1" applyFill="1" applyBorder="1" applyAlignment="1">
      <alignment wrapText="1"/>
    </xf>
    <xf numFmtId="0" fontId="70" fillId="11" borderId="31" xfId="8" applyFont="1" applyFill="1" applyBorder="1" applyAlignment="1">
      <alignment horizontal="left" vertical="center" wrapText="1" indent="1"/>
    </xf>
    <xf numFmtId="0" fontId="73" fillId="5" borderId="37" xfId="0" applyFont="1" applyFill="1" applyBorder="1" applyAlignment="1">
      <alignment horizontal="left" vertical="center" wrapText="1"/>
    </xf>
    <xf numFmtId="0" fontId="73" fillId="5" borderId="3" xfId="0" applyFont="1" applyFill="1" applyBorder="1" applyAlignment="1">
      <alignment horizontal="left" vertical="center" wrapText="1"/>
    </xf>
    <xf numFmtId="0" fontId="73" fillId="5" borderId="38" xfId="0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4" fontId="5" fillId="2" borderId="3" xfId="0" quotePrefix="1" applyNumberFormat="1" applyFont="1" applyFill="1" applyBorder="1" applyAlignment="1">
      <alignment horizontal="right" vertical="center"/>
    </xf>
    <xf numFmtId="4" fontId="6" fillId="2" borderId="3" xfId="0" quotePrefix="1" applyNumberFormat="1" applyFont="1" applyFill="1" applyBorder="1" applyAlignment="1">
      <alignment horizontal="right" vertical="center"/>
    </xf>
    <xf numFmtId="4" fontId="6" fillId="2" borderId="3" xfId="0" quotePrefix="1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 applyProtection="1">
      <alignment horizontal="right" vertical="center"/>
    </xf>
    <xf numFmtId="4" fontId="7" fillId="2" borderId="3" xfId="0" applyNumberFormat="1" applyFont="1" applyFill="1" applyBorder="1" applyAlignment="1" applyProtection="1">
      <alignment horizontal="right" vertical="center" wrapText="1"/>
    </xf>
    <xf numFmtId="0" fontId="74" fillId="5" borderId="37" xfId="0" applyFont="1" applyFill="1" applyBorder="1" applyAlignment="1">
      <alignment horizontal="left" vertical="center" wrapText="1"/>
    </xf>
    <xf numFmtId="0" fontId="74" fillId="5" borderId="38" xfId="0" applyFont="1" applyFill="1" applyBorder="1" applyAlignment="1">
      <alignment horizontal="left" vertical="center" wrapText="1"/>
    </xf>
    <xf numFmtId="0" fontId="76" fillId="0" borderId="23" xfId="0" applyNumberFormat="1" applyFont="1" applyFill="1" applyBorder="1" applyAlignment="1" applyProtection="1">
      <alignment horizontal="center" vertical="center" wrapText="1"/>
    </xf>
    <xf numFmtId="0" fontId="75" fillId="0" borderId="7" xfId="2" quotePrefix="1" applyNumberFormat="1" applyFont="1" applyFill="1" applyBorder="1" applyAlignment="1">
      <alignment horizontal="center" vertical="center" wrapText="1"/>
    </xf>
    <xf numFmtId="0" fontId="19" fillId="0" borderId="0" xfId="2" quotePrefix="1" applyNumberFormat="1" applyFont="1" applyFill="1" applyBorder="1" applyAlignment="1">
      <alignment horizontal="center" vertical="center" wrapText="1"/>
    </xf>
    <xf numFmtId="0" fontId="75" fillId="0" borderId="0" xfId="2" quotePrefix="1" applyNumberFormat="1" applyFont="1" applyFill="1" applyBorder="1" applyAlignment="1">
      <alignment horizontal="center" vertical="center" wrapText="1"/>
    </xf>
    <xf numFmtId="0" fontId="75" fillId="0" borderId="23" xfId="2" quotePrefix="1" applyNumberFormat="1" applyFont="1" applyFill="1" applyBorder="1" applyAlignment="1">
      <alignment horizontal="center" vertical="center" wrapText="1"/>
    </xf>
    <xf numFmtId="0" fontId="76" fillId="0" borderId="7" xfId="0" applyNumberFormat="1" applyFont="1" applyFill="1" applyBorder="1" applyAlignment="1" applyProtection="1">
      <alignment horizontal="center" vertical="center" wrapText="1"/>
    </xf>
    <xf numFmtId="3" fontId="76" fillId="0" borderId="7" xfId="0" applyNumberFormat="1" applyFont="1" applyFill="1" applyBorder="1" applyAlignment="1" applyProtection="1">
      <alignment horizontal="center" vertical="center" wrapText="1"/>
    </xf>
    <xf numFmtId="0" fontId="19" fillId="0" borderId="39" xfId="2" quotePrefix="1" applyNumberFormat="1" applyFont="1" applyFill="1" applyBorder="1" applyAlignment="1">
      <alignment horizontal="center" vertical="center" wrapText="1"/>
    </xf>
    <xf numFmtId="0" fontId="49" fillId="0" borderId="40" xfId="0" applyNumberFormat="1" applyFont="1" applyFill="1" applyBorder="1" applyAlignment="1" applyProtection="1">
      <alignment horizontal="center" vertical="center" wrapText="1"/>
    </xf>
    <xf numFmtId="3" fontId="49" fillId="0" borderId="40" xfId="0" applyNumberFormat="1" applyFont="1" applyFill="1" applyBorder="1" applyAlignment="1" applyProtection="1">
      <alignment horizontal="center" vertical="center" wrapText="1"/>
    </xf>
    <xf numFmtId="0" fontId="19" fillId="0" borderId="3" xfId="2" quotePrefix="1" applyNumberFormat="1" applyFont="1" applyFill="1" applyBorder="1" applyAlignment="1">
      <alignment horizontal="left" vertical="center" wrapText="1"/>
    </xf>
    <xf numFmtId="0" fontId="74" fillId="5" borderId="41" xfId="0" applyFont="1" applyFill="1" applyBorder="1" applyAlignment="1">
      <alignment vertical="center" wrapText="1"/>
    </xf>
    <xf numFmtId="0" fontId="74" fillId="5" borderId="42" xfId="0" applyFont="1" applyFill="1" applyBorder="1" applyAlignment="1">
      <alignment vertical="center" wrapText="1"/>
    </xf>
    <xf numFmtId="0" fontId="73" fillId="5" borderId="3" xfId="0" applyFont="1" applyFill="1" applyBorder="1" applyAlignment="1">
      <alignment vertical="center" wrapText="1"/>
    </xf>
    <xf numFmtId="4" fontId="19" fillId="0" borderId="3" xfId="2" quotePrefix="1" applyNumberFormat="1" applyFont="1" applyFill="1" applyBorder="1" applyAlignment="1">
      <alignment horizontal="right" vertical="center" wrapText="1"/>
    </xf>
    <xf numFmtId="4" fontId="49" fillId="0" borderId="3" xfId="0" applyNumberFormat="1" applyFont="1" applyFill="1" applyBorder="1" applyAlignment="1" applyProtection="1">
      <alignment horizontal="right" vertical="center" wrapText="1"/>
    </xf>
    <xf numFmtId="4" fontId="77" fillId="2" borderId="7" xfId="0" applyNumberFormat="1" applyFont="1" applyFill="1" applyBorder="1" applyAlignment="1" applyProtection="1">
      <alignment horizontal="right" vertical="center" wrapText="1"/>
    </xf>
    <xf numFmtId="4" fontId="78" fillId="2" borderId="3" xfId="0" quotePrefix="1" applyNumberFormat="1" applyFont="1" applyFill="1" applyBorder="1" applyAlignment="1">
      <alignment horizontal="right" vertical="center"/>
    </xf>
    <xf numFmtId="4" fontId="79" fillId="2" borderId="3" xfId="0" quotePrefix="1" applyNumberFormat="1" applyFont="1" applyFill="1" applyBorder="1" applyAlignment="1">
      <alignment horizontal="right" vertical="center"/>
    </xf>
    <xf numFmtId="4" fontId="79" fillId="2" borderId="3" xfId="0" quotePrefix="1" applyNumberFormat="1" applyFont="1" applyFill="1" applyBorder="1" applyAlignment="1">
      <alignment horizontal="right" vertical="center" wrapText="1"/>
    </xf>
    <xf numFmtId="4" fontId="77" fillId="2" borderId="3" xfId="0" quotePrefix="1" applyNumberFormat="1" applyFont="1" applyFill="1" applyBorder="1" applyAlignment="1">
      <alignment horizontal="right" vertical="center"/>
    </xf>
    <xf numFmtId="4" fontId="80" fillId="2" borderId="3" xfId="0" quotePrefix="1" applyNumberFormat="1" applyFont="1" applyFill="1" applyBorder="1" applyAlignment="1">
      <alignment horizontal="right" vertical="center"/>
    </xf>
    <xf numFmtId="4" fontId="80" fillId="2" borderId="3" xfId="0" quotePrefix="1" applyNumberFormat="1" applyFont="1" applyFill="1" applyBorder="1" applyAlignment="1">
      <alignment horizontal="right" vertical="center" wrapText="1"/>
    </xf>
    <xf numFmtId="4" fontId="77" fillId="2" borderId="3" xfId="0" applyNumberFormat="1" applyFont="1" applyFill="1" applyBorder="1" applyAlignment="1" applyProtection="1">
      <alignment horizontal="right" vertical="center"/>
    </xf>
    <xf numFmtId="4" fontId="77" fillId="2" borderId="3" xfId="0" applyNumberFormat="1" applyFont="1" applyFill="1" applyBorder="1" applyAlignment="1" applyProtection="1">
      <alignment horizontal="right" vertical="center" wrapText="1"/>
    </xf>
    <xf numFmtId="4" fontId="78" fillId="2" borderId="3" xfId="0" applyNumberFormat="1" applyFont="1" applyFill="1" applyBorder="1" applyAlignment="1" applyProtection="1">
      <alignment horizontal="right" vertical="center" wrapText="1"/>
    </xf>
    <xf numFmtId="4" fontId="59" fillId="2" borderId="43" xfId="8" applyNumberFormat="1" applyFont="1" applyFill="1" applyBorder="1" applyAlignment="1">
      <alignment horizontal="right" wrapText="1"/>
    </xf>
    <xf numFmtId="4" fontId="59" fillId="2" borderId="3" xfId="8" applyNumberFormat="1" applyFont="1" applyFill="1" applyBorder="1" applyAlignment="1">
      <alignment horizontal="right" wrapText="1"/>
    </xf>
    <xf numFmtId="0" fontId="81" fillId="0" borderId="3" xfId="0" applyFont="1" applyBorder="1" applyAlignment="1">
      <alignment wrapText="1"/>
    </xf>
    <xf numFmtId="0" fontId="81" fillId="0" borderId="3" xfId="0" applyFont="1" applyBorder="1"/>
    <xf numFmtId="0" fontId="61" fillId="0" borderId="0" xfId="8" applyFont="1" applyFill="1" applyBorder="1"/>
    <xf numFmtId="0" fontId="60" fillId="2" borderId="0" xfId="8" applyFont="1" applyFill="1" applyBorder="1"/>
    <xf numFmtId="0" fontId="58" fillId="0" borderId="0" xfId="8" applyFont="1" applyBorder="1"/>
    <xf numFmtId="0" fontId="11" fillId="0" borderId="44" xfId="8" applyFont="1" applyFill="1" applyBorder="1" applyAlignment="1">
      <alignment horizontal="left" indent="1"/>
    </xf>
    <xf numFmtId="4" fontId="62" fillId="0" borderId="3" xfId="8" applyNumberFormat="1" applyFont="1" applyFill="1" applyBorder="1" applyAlignment="1">
      <alignment horizontal="right" wrapText="1"/>
    </xf>
    <xf numFmtId="0" fontId="9" fillId="0" borderId="34" xfId="8" applyFont="1" applyFill="1" applyBorder="1" applyAlignment="1">
      <alignment horizontal="left" vertical="center" wrapText="1"/>
    </xf>
    <xf numFmtId="0" fontId="11" fillId="0" borderId="3" xfId="8" applyFont="1" applyFill="1" applyBorder="1" applyAlignment="1">
      <alignment horizontal="center"/>
    </xf>
    <xf numFmtId="0" fontId="59" fillId="2" borderId="33" xfId="8" applyFont="1" applyFill="1" applyBorder="1" applyAlignment="1">
      <alignment vertical="center" wrapText="1"/>
    </xf>
    <xf numFmtId="0" fontId="9" fillId="0" borderId="22" xfId="8" applyFont="1" applyFill="1" applyBorder="1" applyAlignment="1">
      <alignment horizontal="left" vertical="center" wrapText="1"/>
    </xf>
    <xf numFmtId="4" fontId="59" fillId="0" borderId="22" xfId="8" applyNumberFormat="1" applyFont="1" applyFill="1" applyBorder="1" applyAlignment="1">
      <alignment horizontal="right"/>
    </xf>
    <xf numFmtId="0" fontId="9" fillId="0" borderId="0" xfId="8" applyFont="1" applyFill="1" applyBorder="1" applyAlignment="1">
      <alignment horizontal="left" vertical="center" wrapText="1"/>
    </xf>
    <xf numFmtId="4" fontId="59" fillId="0" borderId="0" xfId="8" applyNumberFormat="1" applyFont="1" applyFill="1" applyBorder="1" applyAlignment="1">
      <alignment horizontal="right"/>
    </xf>
    <xf numFmtId="4" fontId="46" fillId="2" borderId="3" xfId="0" applyNumberFormat="1" applyFont="1" applyFill="1" applyBorder="1" applyAlignment="1">
      <alignment horizontal="right"/>
    </xf>
    <xf numFmtId="4" fontId="46" fillId="2" borderId="4" xfId="0" applyNumberFormat="1" applyFont="1" applyFill="1" applyBorder="1" applyAlignment="1">
      <alignment horizontal="right"/>
    </xf>
    <xf numFmtId="4" fontId="34" fillId="2" borderId="3" xfId="0" applyNumberFormat="1" applyFont="1" applyFill="1" applyBorder="1" applyAlignment="1">
      <alignment horizontal="right"/>
    </xf>
    <xf numFmtId="4" fontId="55" fillId="0" borderId="21" xfId="2" applyNumberFormat="1" applyFont="1" applyBorder="1" applyAlignment="1">
      <alignment vertical="center" wrapText="1"/>
    </xf>
    <xf numFmtId="0" fontId="1" fillId="0" borderId="0" xfId="1" applyNumberFormat="1" applyFont="1" applyFill="1" applyBorder="1" applyAlignment="1" applyProtection="1">
      <alignment horizontal="center" vertical="center" wrapText="1"/>
    </xf>
    <xf numFmtId="0" fontId="51" fillId="0" borderId="0" xfId="9" applyNumberFormat="1" applyFont="1" applyFill="1" applyBorder="1" applyAlignment="1" applyProtection="1">
      <alignment horizontal="center"/>
    </xf>
    <xf numFmtId="0" fontId="51" fillId="0" borderId="39" xfId="9" applyNumberFormat="1" applyFont="1" applyFill="1" applyBorder="1" applyAlignment="1" applyProtection="1">
      <alignment horizontal="center"/>
    </xf>
    <xf numFmtId="0" fontId="51" fillId="0" borderId="36" xfId="9" applyNumberFormat="1" applyFont="1" applyFill="1" applyBorder="1" applyAlignment="1" applyProtection="1">
      <alignment horizontal="center"/>
    </xf>
    <xf numFmtId="0" fontId="51" fillId="0" borderId="35" xfId="9" applyNumberFormat="1" applyFont="1" applyFill="1" applyBorder="1" applyAlignment="1" applyProtection="1">
      <alignment horizontal="center"/>
    </xf>
    <xf numFmtId="0" fontId="51" fillId="0" borderId="24" xfId="9" applyNumberFormat="1" applyFont="1" applyFill="1" applyBorder="1" applyAlignment="1" applyProtection="1">
      <alignment horizontal="center"/>
    </xf>
    <xf numFmtId="0" fontId="51" fillId="0" borderId="24" xfId="9" applyNumberFormat="1" applyFont="1" applyFill="1" applyBorder="1" applyAlignment="1" applyProtection="1">
      <alignment horizontal="center" vertical="center"/>
    </xf>
    <xf numFmtId="4" fontId="64" fillId="5" borderId="33" xfId="8" applyNumberFormat="1" applyFont="1" applyFill="1" applyBorder="1" applyAlignment="1">
      <alignment horizontal="center"/>
    </xf>
    <xf numFmtId="4" fontId="64" fillId="5" borderId="0" xfId="8" applyNumberFormat="1" applyFont="1" applyFill="1" applyBorder="1" applyAlignment="1">
      <alignment horizontal="center"/>
    </xf>
    <xf numFmtId="0" fontId="69" fillId="0" borderId="0" xfId="8" applyFont="1" applyBorder="1" applyAlignment="1">
      <alignment horizontal="center" vertical="center" wrapText="1"/>
    </xf>
    <xf numFmtId="0" fontId="51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52" fillId="0" borderId="0" xfId="0" applyNumberFormat="1" applyFont="1" applyFill="1" applyBorder="1" applyAlignment="1" applyProtection="1">
      <alignment horizontal="center" vertical="center" wrapText="1"/>
    </xf>
    <xf numFmtId="0" fontId="49" fillId="4" borderId="6" xfId="0" applyNumberFormat="1" applyFont="1" applyFill="1" applyBorder="1" applyAlignment="1" applyProtection="1">
      <alignment horizontal="center" vertical="center" wrapText="1"/>
    </xf>
    <xf numFmtId="0" fontId="49" fillId="4" borderId="7" xfId="0" applyNumberFormat="1" applyFont="1" applyFill="1" applyBorder="1" applyAlignment="1" applyProtection="1">
      <alignment horizontal="center" vertical="center" wrapText="1"/>
    </xf>
    <xf numFmtId="4" fontId="49" fillId="4" borderId="6" xfId="0" applyNumberFormat="1" applyFont="1" applyFill="1" applyBorder="1" applyAlignment="1" applyProtection="1">
      <alignment horizontal="center" vertical="center" wrapText="1"/>
    </xf>
    <xf numFmtId="4" fontId="49" fillId="4" borderId="7" xfId="0" applyNumberFormat="1" applyFont="1" applyFill="1" applyBorder="1" applyAlignment="1" applyProtection="1">
      <alignment horizontal="center" vertical="center" wrapText="1"/>
    </xf>
    <xf numFmtId="0" fontId="19" fillId="10" borderId="21" xfId="2" quotePrefix="1" applyNumberFormat="1" applyFont="1" applyFill="1" applyBorder="1" applyAlignment="1">
      <alignment horizontal="center" vertical="center" wrapText="1"/>
    </xf>
    <xf numFmtId="0" fontId="19" fillId="10" borderId="23" xfId="2" quotePrefix="1" applyNumberFormat="1" applyFont="1" applyFill="1" applyBorder="1" applyAlignment="1">
      <alignment horizontal="center" vertical="center" wrapText="1"/>
    </xf>
    <xf numFmtId="0" fontId="19" fillId="10" borderId="6" xfId="2" quotePrefix="1" applyNumberFormat="1" applyFont="1" applyFill="1" applyBorder="1" applyAlignment="1">
      <alignment horizontal="center" vertical="center" wrapText="1"/>
    </xf>
    <xf numFmtId="0" fontId="19" fillId="10" borderId="7" xfId="2" quotePrefix="1" applyNumberFormat="1" applyFont="1" applyFill="1" applyBorder="1" applyAlignment="1">
      <alignment horizontal="center" vertical="center" wrapText="1"/>
    </xf>
    <xf numFmtId="3" fontId="31" fillId="0" borderId="1" xfId="2" quotePrefix="1" applyNumberFormat="1" applyFont="1" applyBorder="1" applyAlignment="1">
      <alignment horizontal="center" vertical="center"/>
    </xf>
    <xf numFmtId="3" fontId="31" fillId="0" borderId="4" xfId="2" quotePrefix="1" applyNumberFormat="1" applyFont="1" applyBorder="1" applyAlignment="1">
      <alignment horizontal="center" vertical="center"/>
    </xf>
    <xf numFmtId="0" fontId="25" fillId="0" borderId="0" xfId="4" applyFont="1" applyFill="1" applyBorder="1" applyAlignment="1">
      <alignment horizontal="left" wrapText="1"/>
    </xf>
    <xf numFmtId="0" fontId="23" fillId="0" borderId="0" xfId="2" quotePrefix="1" applyNumberFormat="1" applyFont="1" applyFill="1" applyBorder="1" applyAlignment="1">
      <alignment horizontal="center" vertical="center" wrapText="1"/>
    </xf>
    <xf numFmtId="0" fontId="23" fillId="0" borderId="0" xfId="2" applyNumberFormat="1" applyFont="1" applyFill="1" applyBorder="1" applyAlignment="1">
      <alignment horizontal="center" vertical="center" wrapText="1"/>
    </xf>
    <xf numFmtId="3" fontId="30" fillId="0" borderId="0" xfId="2" applyNumberFormat="1" applyFont="1" applyBorder="1" applyAlignment="1">
      <alignment horizontal="center" vertical="center"/>
    </xf>
    <xf numFmtId="0" fontId="23" fillId="0" borderId="0" xfId="2" quotePrefix="1" applyNumberFormat="1" applyFont="1" applyBorder="1" applyAlignment="1">
      <alignment horizontal="center" vertical="center" wrapText="1"/>
    </xf>
    <xf numFmtId="3" fontId="23" fillId="0" borderId="0" xfId="2" quotePrefix="1" applyNumberFormat="1" applyFont="1" applyFill="1" applyBorder="1" applyAlignment="1">
      <alignment horizontal="center" vertical="center" wrapText="1"/>
    </xf>
    <xf numFmtId="0" fontId="29" fillId="0" borderId="0" xfId="2" quotePrefix="1" applyNumberFormat="1" applyFont="1" applyBorder="1" applyAlignment="1">
      <alignment horizontal="center" vertical="center" wrapText="1"/>
    </xf>
    <xf numFmtId="3" fontId="23" fillId="0" borderId="0" xfId="2" quotePrefix="1" applyNumberFormat="1" applyFont="1" applyBorder="1" applyAlignment="1">
      <alignment horizontal="center" vertical="center" wrapText="1"/>
    </xf>
    <xf numFmtId="0" fontId="23" fillId="0" borderId="0" xfId="2" applyNumberFormat="1" applyFont="1" applyBorder="1" applyAlignment="1">
      <alignment horizontal="center" vertical="center" wrapText="1"/>
    </xf>
    <xf numFmtId="3" fontId="33" fillId="0" borderId="1" xfId="2" applyNumberFormat="1" applyFont="1" applyBorder="1" applyAlignment="1">
      <alignment horizontal="center" vertical="center"/>
    </xf>
    <xf numFmtId="3" fontId="33" fillId="0" borderId="4" xfId="2" applyNumberFormat="1" applyFont="1" applyBorder="1" applyAlignment="1">
      <alignment horizontal="center" vertical="center"/>
    </xf>
    <xf numFmtId="3" fontId="41" fillId="0" borderId="24" xfId="2" applyNumberFormat="1" applyFont="1" applyBorder="1" applyAlignment="1">
      <alignment horizontal="center" vertical="center"/>
    </xf>
    <xf numFmtId="0" fontId="55" fillId="0" borderId="1" xfId="2" quotePrefix="1" applyNumberFormat="1" applyFont="1" applyBorder="1" applyAlignment="1">
      <alignment horizontal="center" vertical="center" wrapText="1"/>
    </xf>
    <xf numFmtId="0" fontId="55" fillId="0" borderId="2" xfId="2" quotePrefix="1" applyNumberFormat="1" applyFont="1" applyBorder="1" applyAlignment="1">
      <alignment horizontal="center" vertical="center" wrapText="1"/>
    </xf>
    <xf numFmtId="0" fontId="25" fillId="0" borderId="0" xfId="4" applyFont="1" applyBorder="1" applyAlignment="1">
      <alignment horizontal="left" wrapText="1"/>
    </xf>
    <xf numFmtId="0" fontId="45" fillId="0" borderId="0" xfId="2" applyFont="1" applyAlignment="1">
      <alignment horizontal="center" vertical="center" wrapText="1"/>
    </xf>
    <xf numFmtId="3" fontId="31" fillId="0" borderId="3" xfId="2" quotePrefix="1" applyNumberFormat="1" applyFont="1" applyBorder="1" applyAlignment="1">
      <alignment horizontal="center" vertical="center"/>
    </xf>
    <xf numFmtId="3" fontId="41" fillId="0" borderId="0" xfId="2" applyNumberFormat="1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9" fillId="10" borderId="6" xfId="2" quotePrefix="1" applyNumberFormat="1" applyFont="1" applyFill="1" applyBorder="1" applyAlignment="1">
      <alignment horizontal="left" vertical="center" wrapText="1"/>
    </xf>
    <xf numFmtId="0" fontId="19" fillId="10" borderId="7" xfId="2" quotePrefix="1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2" fillId="0" borderId="0" xfId="0" applyFont="1" applyAlignment="1">
      <alignment horizontal="center"/>
    </xf>
    <xf numFmtId="4" fontId="10" fillId="5" borderId="12" xfId="0" applyNumberFormat="1" applyFont="1" applyFill="1" applyBorder="1" applyAlignment="1">
      <alignment horizontal="center" wrapText="1"/>
    </xf>
    <xf numFmtId="4" fontId="10" fillId="5" borderId="13" xfId="0" applyNumberFormat="1" applyFont="1" applyFill="1" applyBorder="1" applyAlignment="1">
      <alignment horizontal="center" wrapText="1"/>
    </xf>
    <xf numFmtId="4" fontId="10" fillId="5" borderId="5" xfId="0" applyNumberFormat="1" applyFont="1" applyFill="1" applyBorder="1" applyAlignment="1">
      <alignment horizontal="center" wrapText="1"/>
    </xf>
  </cellXfs>
  <cellStyles count="12">
    <cellStyle name="Comma 2" xfId="3"/>
    <cellStyle name="Normal 2" xfId="1"/>
    <cellStyle name="Normal 2 2" xfId="2"/>
    <cellStyle name="Normal 3" xfId="4"/>
    <cellStyle name="Normal 78" xfId="5"/>
    <cellStyle name="Normalno" xfId="0" builtinId="0"/>
    <cellStyle name="Normalno 2 3" xfId="6"/>
    <cellStyle name="Normalno 5" xfId="8"/>
    <cellStyle name="Obično_bilanca" xfId="9"/>
    <cellStyle name="Obično_List7" xfId="7"/>
    <cellStyle name="Valuta 2" xfId="11"/>
    <cellStyle name="Zarez 2" xfId="10"/>
  </cellStyles>
  <dxfs count="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tabSelected="1" zoomScale="80" zoomScaleNormal="80" workbookViewId="0">
      <selection activeCell="C30" sqref="C30"/>
    </sheetView>
  </sheetViews>
  <sheetFormatPr defaultColWidth="9.1796875" defaultRowHeight="11.5" x14ac:dyDescent="0.25"/>
  <cols>
    <col min="1" max="1" width="52.453125" style="181" customWidth="1"/>
    <col min="2" max="2" width="20.81640625" style="181" customWidth="1"/>
    <col min="3" max="3" width="24.26953125" style="181" customWidth="1"/>
    <col min="4" max="4" width="21.453125" style="181" customWidth="1"/>
    <col min="5" max="5" width="16.08984375" style="181" customWidth="1"/>
    <col min="6" max="16384" width="9.1796875" style="181"/>
  </cols>
  <sheetData>
    <row r="1" spans="1:5" ht="71.5" customHeight="1" x14ac:dyDescent="0.25">
      <c r="A1" s="272" t="s">
        <v>119</v>
      </c>
      <c r="B1" s="272"/>
      <c r="C1" s="272"/>
      <c r="D1" s="272"/>
      <c r="E1" s="272"/>
    </row>
    <row r="2" spans="1:5" ht="54" customHeight="1" x14ac:dyDescent="0.25">
      <c r="A2" s="281" t="s">
        <v>37</v>
      </c>
      <c r="B2" s="281"/>
      <c r="C2" s="281"/>
      <c r="D2" s="281"/>
    </row>
    <row r="3" spans="1:5" ht="12" hidden="1" customHeight="1" x14ac:dyDescent="0.25">
      <c r="A3" s="206"/>
      <c r="B3" s="206"/>
      <c r="C3" s="206"/>
      <c r="D3" s="206"/>
    </row>
    <row r="4" spans="1:5" ht="41.15" customHeight="1" x14ac:dyDescent="0.35">
      <c r="A4" s="275" t="s">
        <v>113</v>
      </c>
      <c r="B4" s="276"/>
      <c r="C4" s="276"/>
      <c r="D4" s="276"/>
    </row>
    <row r="5" spans="1:5" s="205" customFormat="1" ht="51.65" customHeight="1" x14ac:dyDescent="0.25">
      <c r="A5" s="191" t="s">
        <v>84</v>
      </c>
      <c r="B5" s="53" t="s">
        <v>120</v>
      </c>
      <c r="C5" s="53" t="s">
        <v>42</v>
      </c>
      <c r="D5" s="53" t="s">
        <v>121</v>
      </c>
    </row>
    <row r="6" spans="1:5" s="205" customFormat="1" ht="16" customHeight="1" x14ac:dyDescent="0.25">
      <c r="A6" s="191">
        <v>1</v>
      </c>
      <c r="B6" s="53">
        <v>2</v>
      </c>
      <c r="C6" s="53">
        <v>3</v>
      </c>
      <c r="D6" s="53">
        <v>4</v>
      </c>
    </row>
    <row r="7" spans="1:5" s="204" customFormat="1" ht="22.5" customHeight="1" x14ac:dyDescent="0.35">
      <c r="A7" s="214" t="s">
        <v>0</v>
      </c>
      <c r="B7" s="208">
        <f>B8</f>
        <v>3069644.63</v>
      </c>
      <c r="C7" s="208">
        <f t="shared" ref="C7:D7" si="0">C8</f>
        <v>226906.06</v>
      </c>
      <c r="D7" s="208">
        <f t="shared" si="0"/>
        <v>3296550.69</v>
      </c>
    </row>
    <row r="8" spans="1:5" s="204" customFormat="1" ht="22.5" customHeight="1" x14ac:dyDescent="0.35">
      <c r="A8" s="209" t="s">
        <v>89</v>
      </c>
      <c r="B8" s="207">
        <v>3069644.63</v>
      </c>
      <c r="C8" s="207">
        <v>226906.06</v>
      </c>
      <c r="D8" s="207">
        <f>B8+C8</f>
        <v>3296550.69</v>
      </c>
    </row>
    <row r="9" spans="1:5" s="204" customFormat="1" ht="22.5" customHeight="1" x14ac:dyDescent="0.35">
      <c r="A9" s="209" t="s">
        <v>90</v>
      </c>
      <c r="B9" s="207">
        <v>0</v>
      </c>
      <c r="C9" s="207">
        <v>0</v>
      </c>
      <c r="D9" s="207">
        <v>0</v>
      </c>
    </row>
    <row r="10" spans="1:5" s="204" customFormat="1" ht="18" customHeight="1" x14ac:dyDescent="0.35">
      <c r="A10" s="210" t="s">
        <v>1</v>
      </c>
      <c r="B10" s="211">
        <f>B11+B12</f>
        <v>3074644.6300000004</v>
      </c>
      <c r="C10" s="211">
        <f t="shared" ref="C10:D10" si="1">C11+C12</f>
        <v>33945.64</v>
      </c>
      <c r="D10" s="211">
        <f t="shared" si="1"/>
        <v>3108590.2700000005</v>
      </c>
    </row>
    <row r="11" spans="1:5" s="204" customFormat="1" ht="18" customHeight="1" x14ac:dyDescent="0.35">
      <c r="A11" s="209" t="s">
        <v>91</v>
      </c>
      <c r="B11" s="207">
        <v>3044675.93</v>
      </c>
      <c r="C11" s="207">
        <v>25195.64</v>
      </c>
      <c r="D11" s="207">
        <f>B11+C11</f>
        <v>3069871.5700000003</v>
      </c>
    </row>
    <row r="12" spans="1:5" s="204" customFormat="1" ht="18" customHeight="1" x14ac:dyDescent="0.35">
      <c r="A12" s="209" t="s">
        <v>88</v>
      </c>
      <c r="B12" s="207">
        <v>29968.7</v>
      </c>
      <c r="C12" s="207">
        <v>8750</v>
      </c>
      <c r="D12" s="207">
        <f>B12+C12</f>
        <v>38718.699999999997</v>
      </c>
    </row>
    <row r="13" spans="1:5" s="203" customFormat="1" ht="27" customHeight="1" x14ac:dyDescent="0.35">
      <c r="A13" s="212" t="s">
        <v>87</v>
      </c>
      <c r="B13" s="213">
        <f>B7-B10</f>
        <v>-5000.0000000004657</v>
      </c>
      <c r="C13" s="213">
        <f>C7-C10</f>
        <v>192960.41999999998</v>
      </c>
      <c r="D13" s="213">
        <f>D7-D10</f>
        <v>187960.41999999946</v>
      </c>
    </row>
    <row r="15" spans="1:5" s="188" customFormat="1" x14ac:dyDescent="0.25"/>
    <row r="16" spans="1:5" s="188" customFormat="1" ht="26.5" customHeight="1" x14ac:dyDescent="0.25">
      <c r="A16" s="278" t="s">
        <v>92</v>
      </c>
      <c r="B16" s="278"/>
      <c r="C16" s="278"/>
      <c r="D16" s="278"/>
    </row>
    <row r="17" spans="1:4" s="188" customFormat="1" ht="48" customHeight="1" x14ac:dyDescent="0.25">
      <c r="A17" s="191" t="s">
        <v>84</v>
      </c>
      <c r="B17" s="53" t="s">
        <v>120</v>
      </c>
      <c r="C17" s="53" t="s">
        <v>42</v>
      </c>
      <c r="D17" s="53" t="s">
        <v>121</v>
      </c>
    </row>
    <row r="18" spans="1:4" s="188" customFormat="1" ht="20.5" customHeight="1" x14ac:dyDescent="0.25">
      <c r="A18" s="191">
        <v>1</v>
      </c>
      <c r="B18" s="53">
        <v>2</v>
      </c>
      <c r="C18" s="53">
        <v>3</v>
      </c>
      <c r="D18" s="53">
        <v>4</v>
      </c>
    </row>
    <row r="19" spans="1:4" s="188" customFormat="1" ht="14.25" customHeight="1" x14ac:dyDescent="0.3">
      <c r="A19" s="202" t="s">
        <v>114</v>
      </c>
      <c r="B19" s="201">
        <v>0</v>
      </c>
      <c r="C19" s="200">
        <v>0</v>
      </c>
      <c r="D19" s="200">
        <v>0</v>
      </c>
    </row>
    <row r="20" spans="1:4" s="195" customFormat="1" ht="15" customHeight="1" x14ac:dyDescent="0.3">
      <c r="A20" s="199" t="s">
        <v>86</v>
      </c>
      <c r="B20" s="198">
        <v>0</v>
      </c>
      <c r="C20" s="198">
        <v>0</v>
      </c>
      <c r="D20" s="198">
        <v>0</v>
      </c>
    </row>
    <row r="21" spans="1:4" s="195" customFormat="1" ht="15" customHeight="1" x14ac:dyDescent="0.3">
      <c r="A21" s="261" t="s">
        <v>115</v>
      </c>
      <c r="B21" s="198">
        <v>0</v>
      </c>
      <c r="C21" s="198">
        <v>0</v>
      </c>
      <c r="D21" s="198">
        <v>0</v>
      </c>
    </row>
    <row r="22" spans="1:4" s="195" customFormat="1" ht="20.25" customHeight="1" x14ac:dyDescent="0.3">
      <c r="A22" s="197" t="s">
        <v>116</v>
      </c>
      <c r="B22" s="196">
        <v>0</v>
      </c>
      <c r="C22" s="196">
        <v>0</v>
      </c>
      <c r="D22" s="196">
        <v>0</v>
      </c>
    </row>
    <row r="23" spans="1:4" s="195" customFormat="1" ht="31" customHeight="1" x14ac:dyDescent="0.3">
      <c r="A23" s="264"/>
      <c r="B23" s="265"/>
      <c r="C23" s="265"/>
      <c r="D23" s="265"/>
    </row>
    <row r="24" spans="1:4" s="195" customFormat="1" ht="20.149999999999999" hidden="1" customHeight="1" x14ac:dyDescent="0.3">
      <c r="A24" s="266"/>
      <c r="B24" s="267"/>
      <c r="C24" s="267"/>
      <c r="D24" s="267"/>
    </row>
    <row r="25" spans="1:4" s="188" customFormat="1" ht="52" customHeight="1" x14ac:dyDescent="0.35">
      <c r="A25" s="277" t="s">
        <v>93</v>
      </c>
      <c r="B25" s="277"/>
      <c r="C25" s="277"/>
      <c r="D25" s="277"/>
    </row>
    <row r="26" spans="1:4" s="187" customFormat="1" ht="47.5" customHeight="1" x14ac:dyDescent="0.35">
      <c r="A26" s="191" t="s">
        <v>15</v>
      </c>
      <c r="B26" s="53" t="s">
        <v>120</v>
      </c>
      <c r="C26" s="53" t="s">
        <v>42</v>
      </c>
      <c r="D26" s="53" t="s">
        <v>121</v>
      </c>
    </row>
    <row r="27" spans="1:4" s="187" customFormat="1" ht="16.5" customHeight="1" x14ac:dyDescent="0.35">
      <c r="A27" s="191">
        <v>1</v>
      </c>
      <c r="B27" s="53">
        <v>2</v>
      </c>
      <c r="C27" s="53">
        <v>3</v>
      </c>
      <c r="D27" s="53">
        <v>4</v>
      </c>
    </row>
    <row r="28" spans="1:4" s="187" customFormat="1" ht="32.15" customHeight="1" x14ac:dyDescent="0.35">
      <c r="A28" s="194" t="s">
        <v>106</v>
      </c>
      <c r="B28" s="193">
        <f>B29-B30</f>
        <v>5000</v>
      </c>
      <c r="C28" s="193">
        <f>C29+C30</f>
        <v>-192960.41999999998</v>
      </c>
      <c r="D28" s="193">
        <f>D29+D30</f>
        <v>-187960.41999999998</v>
      </c>
    </row>
    <row r="29" spans="1:4" s="186" customFormat="1" ht="31.5" customHeight="1" x14ac:dyDescent="0.35">
      <c r="A29" s="185" t="s">
        <v>41</v>
      </c>
      <c r="B29" s="184">
        <v>5000</v>
      </c>
      <c r="C29" s="184">
        <v>31627.83</v>
      </c>
      <c r="D29" s="184">
        <f>B29+C29</f>
        <v>36627.83</v>
      </c>
    </row>
    <row r="30" spans="1:4" s="183" customFormat="1" ht="28" customHeight="1" x14ac:dyDescent="0.3">
      <c r="A30" s="185" t="s">
        <v>40</v>
      </c>
      <c r="B30" s="252">
        <v>0</v>
      </c>
      <c r="C30" s="252">
        <v>-224588.25</v>
      </c>
      <c r="D30" s="252">
        <v>-224588.25</v>
      </c>
    </row>
    <row r="31" spans="1:4" s="183" customFormat="1" ht="37" customHeight="1" x14ac:dyDescent="0.3">
      <c r="A31" s="263" t="s">
        <v>107</v>
      </c>
      <c r="B31" s="253">
        <f>B13+B21+B28</f>
        <v>-4.6566128730773926E-10</v>
      </c>
      <c r="C31" s="253">
        <v>0</v>
      </c>
      <c r="D31" s="253">
        <f t="shared" ref="D31" si="2">D13+D21+D28</f>
        <v>-5.2386894822120667E-10</v>
      </c>
    </row>
    <row r="32" spans="1:4" s="192" customFormat="1" ht="46" customHeight="1" x14ac:dyDescent="0.35">
      <c r="A32" s="279" t="s">
        <v>108</v>
      </c>
      <c r="B32" s="280"/>
      <c r="C32" s="280"/>
      <c r="D32" s="280"/>
    </row>
    <row r="33" spans="1:5" ht="20.25" hidden="1" customHeight="1" x14ac:dyDescent="0.25"/>
    <row r="34" spans="1:5" ht="0.75" hidden="1" customHeight="1" x14ac:dyDescent="0.25"/>
    <row r="35" spans="1:5" ht="48.65" customHeight="1" x14ac:dyDescent="0.25">
      <c r="A35" s="191" t="s">
        <v>15</v>
      </c>
      <c r="B35" s="53" t="s">
        <v>120</v>
      </c>
      <c r="C35" s="53" t="s">
        <v>42</v>
      </c>
      <c r="D35" s="53" t="s">
        <v>121</v>
      </c>
    </row>
    <row r="36" spans="1:5" s="190" customFormat="1" ht="0.65" customHeight="1" x14ac:dyDescent="0.35">
      <c r="A36" s="273" t="s">
        <v>85</v>
      </c>
      <c r="B36" s="273"/>
      <c r="C36" s="273"/>
      <c r="D36" s="274"/>
    </row>
    <row r="37" spans="1:5" s="188" customFormat="1" ht="0.75" hidden="1" customHeight="1" x14ac:dyDescent="0.25">
      <c r="A37" s="189"/>
      <c r="B37" s="189"/>
      <c r="C37" s="189"/>
      <c r="D37" s="259"/>
    </row>
    <row r="38" spans="1:5" s="188" customFormat="1" ht="10.5" customHeight="1" x14ac:dyDescent="0.25">
      <c r="A38" s="262">
        <v>1</v>
      </c>
      <c r="B38" s="262">
        <v>2</v>
      </c>
      <c r="C38" s="262">
        <v>3</v>
      </c>
      <c r="D38" s="262">
        <v>4</v>
      </c>
    </row>
    <row r="39" spans="1:5" s="187" customFormat="1" ht="30" customHeight="1" x14ac:dyDescent="0.35">
      <c r="A39" s="254" t="s">
        <v>109</v>
      </c>
      <c r="B39" s="260"/>
      <c r="C39" s="260"/>
      <c r="D39" s="260"/>
      <c r="E39" s="256"/>
    </row>
    <row r="40" spans="1:5" s="186" customFormat="1" ht="30.5" customHeight="1" x14ac:dyDescent="0.35">
      <c r="A40" s="254" t="s">
        <v>112</v>
      </c>
      <c r="B40" s="253"/>
      <c r="C40" s="253"/>
      <c r="D40" s="253"/>
      <c r="E40" s="257"/>
    </row>
    <row r="41" spans="1:5" s="183" customFormat="1" ht="27" customHeight="1" x14ac:dyDescent="0.3">
      <c r="A41" s="255" t="s">
        <v>110</v>
      </c>
      <c r="B41" s="253"/>
      <c r="C41" s="253"/>
      <c r="D41" s="253"/>
      <c r="E41" s="258"/>
    </row>
    <row r="42" spans="1:5" s="183" customFormat="1" ht="25" customHeight="1" x14ac:dyDescent="0.3">
      <c r="A42" s="255" t="s">
        <v>111</v>
      </c>
      <c r="B42" s="253"/>
      <c r="C42" s="253"/>
      <c r="D42" s="253"/>
      <c r="E42" s="258"/>
    </row>
    <row r="44" spans="1:5" ht="12.5" x14ac:dyDescent="0.25">
      <c r="A44" s="182"/>
    </row>
  </sheetData>
  <mergeCells count="7">
    <mergeCell ref="A1:E1"/>
    <mergeCell ref="A36:D36"/>
    <mergeCell ref="A4:D4"/>
    <mergeCell ref="A25:D25"/>
    <mergeCell ref="A16:D16"/>
    <mergeCell ref="A32:D32"/>
    <mergeCell ref="A2:D2"/>
  </mergeCells>
  <printOptions horizontalCentered="1"/>
  <pageMargins left="0" right="0" top="0" bottom="0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6"/>
  <sheetViews>
    <sheetView zoomScale="85" zoomScaleNormal="85" workbookViewId="0">
      <selection activeCell="B30" sqref="B30"/>
    </sheetView>
  </sheetViews>
  <sheetFormatPr defaultRowHeight="14" x14ac:dyDescent="0.3"/>
  <cols>
    <col min="1" max="1" width="11.54296875" style="58" customWidth="1"/>
    <col min="2" max="2" width="68" style="58" customWidth="1"/>
    <col min="3" max="3" width="16" style="58" customWidth="1"/>
    <col min="4" max="4" width="15.1796875" style="59" customWidth="1"/>
    <col min="5" max="5" width="17.90625" style="59" customWidth="1"/>
    <col min="6" max="6" width="13.81640625" style="58" customWidth="1"/>
    <col min="7" max="7" width="15.1796875" style="58" customWidth="1"/>
    <col min="8" max="8" width="20" style="58" customWidth="1"/>
    <col min="9" max="12" width="15.1796875" style="58" customWidth="1"/>
    <col min="13" max="13" width="16.7265625" style="58" hidden="1" customWidth="1"/>
    <col min="14" max="14" width="16.453125" style="58" hidden="1" customWidth="1"/>
    <col min="15" max="15" width="12.54296875" style="58" hidden="1" customWidth="1"/>
    <col min="16" max="16" width="15.1796875" style="58" customWidth="1"/>
    <col min="17" max="254" width="9.1796875" style="58"/>
    <col min="255" max="255" width="11.54296875" style="58" customWidth="1"/>
    <col min="256" max="256" width="49.1796875" style="58" customWidth="1"/>
    <col min="257" max="259" width="17.7265625" style="58" customWidth="1"/>
    <col min="260" max="260" width="11.7265625" style="58" customWidth="1"/>
    <col min="261" max="261" width="15.54296875" style="58" customWidth="1"/>
    <col min="262" max="262" width="13.81640625" style="58" customWidth="1"/>
    <col min="263" max="268" width="15.1796875" style="58" customWidth="1"/>
    <col min="269" max="271" width="0" style="58" hidden="1" customWidth="1"/>
    <col min="272" max="272" width="15.1796875" style="58" customWidth="1"/>
    <col min="273" max="510" width="9.1796875" style="58"/>
    <col min="511" max="511" width="11.54296875" style="58" customWidth="1"/>
    <col min="512" max="512" width="49.1796875" style="58" customWidth="1"/>
    <col min="513" max="515" width="17.7265625" style="58" customWidth="1"/>
    <col min="516" max="516" width="11.7265625" style="58" customWidth="1"/>
    <col min="517" max="517" width="15.54296875" style="58" customWidth="1"/>
    <col min="518" max="518" width="13.81640625" style="58" customWidth="1"/>
    <col min="519" max="524" width="15.1796875" style="58" customWidth="1"/>
    <col min="525" max="527" width="0" style="58" hidden="1" customWidth="1"/>
    <col min="528" max="528" width="15.1796875" style="58" customWidth="1"/>
    <col min="529" max="766" width="9.1796875" style="58"/>
    <col min="767" max="767" width="11.54296875" style="58" customWidth="1"/>
    <col min="768" max="768" width="49.1796875" style="58" customWidth="1"/>
    <col min="769" max="771" width="17.7265625" style="58" customWidth="1"/>
    <col min="772" max="772" width="11.7265625" style="58" customWidth="1"/>
    <col min="773" max="773" width="15.54296875" style="58" customWidth="1"/>
    <col min="774" max="774" width="13.81640625" style="58" customWidth="1"/>
    <col min="775" max="780" width="15.1796875" style="58" customWidth="1"/>
    <col min="781" max="783" width="0" style="58" hidden="1" customWidth="1"/>
    <col min="784" max="784" width="15.1796875" style="58" customWidth="1"/>
    <col min="785" max="1022" width="9.1796875" style="58"/>
    <col min="1023" max="1023" width="11.54296875" style="58" customWidth="1"/>
    <col min="1024" max="1024" width="49.1796875" style="58" customWidth="1"/>
    <col min="1025" max="1027" width="17.7265625" style="58" customWidth="1"/>
    <col min="1028" max="1028" width="11.7265625" style="58" customWidth="1"/>
    <col min="1029" max="1029" width="15.54296875" style="58" customWidth="1"/>
    <col min="1030" max="1030" width="13.81640625" style="58" customWidth="1"/>
    <col min="1031" max="1036" width="15.1796875" style="58" customWidth="1"/>
    <col min="1037" max="1039" width="0" style="58" hidden="1" customWidth="1"/>
    <col min="1040" max="1040" width="15.1796875" style="58" customWidth="1"/>
    <col min="1041" max="1278" width="9.1796875" style="58"/>
    <col min="1279" max="1279" width="11.54296875" style="58" customWidth="1"/>
    <col min="1280" max="1280" width="49.1796875" style="58" customWidth="1"/>
    <col min="1281" max="1283" width="17.7265625" style="58" customWidth="1"/>
    <col min="1284" max="1284" width="11.7265625" style="58" customWidth="1"/>
    <col min="1285" max="1285" width="15.54296875" style="58" customWidth="1"/>
    <col min="1286" max="1286" width="13.81640625" style="58" customWidth="1"/>
    <col min="1287" max="1292" width="15.1796875" style="58" customWidth="1"/>
    <col min="1293" max="1295" width="0" style="58" hidden="1" customWidth="1"/>
    <col min="1296" max="1296" width="15.1796875" style="58" customWidth="1"/>
    <col min="1297" max="1534" width="9.1796875" style="58"/>
    <col min="1535" max="1535" width="11.54296875" style="58" customWidth="1"/>
    <col min="1536" max="1536" width="49.1796875" style="58" customWidth="1"/>
    <col min="1537" max="1539" width="17.7265625" style="58" customWidth="1"/>
    <col min="1540" max="1540" width="11.7265625" style="58" customWidth="1"/>
    <col min="1541" max="1541" width="15.54296875" style="58" customWidth="1"/>
    <col min="1542" max="1542" width="13.81640625" style="58" customWidth="1"/>
    <col min="1543" max="1548" width="15.1796875" style="58" customWidth="1"/>
    <col min="1549" max="1551" width="0" style="58" hidden="1" customWidth="1"/>
    <col min="1552" max="1552" width="15.1796875" style="58" customWidth="1"/>
    <col min="1553" max="1790" width="9.1796875" style="58"/>
    <col min="1791" max="1791" width="11.54296875" style="58" customWidth="1"/>
    <col min="1792" max="1792" width="49.1796875" style="58" customWidth="1"/>
    <col min="1793" max="1795" width="17.7265625" style="58" customWidth="1"/>
    <col min="1796" max="1796" width="11.7265625" style="58" customWidth="1"/>
    <col min="1797" max="1797" width="15.54296875" style="58" customWidth="1"/>
    <col min="1798" max="1798" width="13.81640625" style="58" customWidth="1"/>
    <col min="1799" max="1804" width="15.1796875" style="58" customWidth="1"/>
    <col min="1805" max="1807" width="0" style="58" hidden="1" customWidth="1"/>
    <col min="1808" max="1808" width="15.1796875" style="58" customWidth="1"/>
    <col min="1809" max="2046" width="9.1796875" style="58"/>
    <col min="2047" max="2047" width="11.54296875" style="58" customWidth="1"/>
    <col min="2048" max="2048" width="49.1796875" style="58" customWidth="1"/>
    <col min="2049" max="2051" width="17.7265625" style="58" customWidth="1"/>
    <col min="2052" max="2052" width="11.7265625" style="58" customWidth="1"/>
    <col min="2053" max="2053" width="15.54296875" style="58" customWidth="1"/>
    <col min="2054" max="2054" width="13.81640625" style="58" customWidth="1"/>
    <col min="2055" max="2060" width="15.1796875" style="58" customWidth="1"/>
    <col min="2061" max="2063" width="0" style="58" hidden="1" customWidth="1"/>
    <col min="2064" max="2064" width="15.1796875" style="58" customWidth="1"/>
    <col min="2065" max="2302" width="9.1796875" style="58"/>
    <col min="2303" max="2303" width="11.54296875" style="58" customWidth="1"/>
    <col min="2304" max="2304" width="49.1796875" style="58" customWidth="1"/>
    <col min="2305" max="2307" width="17.7265625" style="58" customWidth="1"/>
    <col min="2308" max="2308" width="11.7265625" style="58" customWidth="1"/>
    <col min="2309" max="2309" width="15.54296875" style="58" customWidth="1"/>
    <col min="2310" max="2310" width="13.81640625" style="58" customWidth="1"/>
    <col min="2311" max="2316" width="15.1796875" style="58" customWidth="1"/>
    <col min="2317" max="2319" width="0" style="58" hidden="1" customWidth="1"/>
    <col min="2320" max="2320" width="15.1796875" style="58" customWidth="1"/>
    <col min="2321" max="2558" width="9.1796875" style="58"/>
    <col min="2559" max="2559" width="11.54296875" style="58" customWidth="1"/>
    <col min="2560" max="2560" width="49.1796875" style="58" customWidth="1"/>
    <col min="2561" max="2563" width="17.7265625" style="58" customWidth="1"/>
    <col min="2564" max="2564" width="11.7265625" style="58" customWidth="1"/>
    <col min="2565" max="2565" width="15.54296875" style="58" customWidth="1"/>
    <col min="2566" max="2566" width="13.81640625" style="58" customWidth="1"/>
    <col min="2567" max="2572" width="15.1796875" style="58" customWidth="1"/>
    <col min="2573" max="2575" width="0" style="58" hidden="1" customWidth="1"/>
    <col min="2576" max="2576" width="15.1796875" style="58" customWidth="1"/>
    <col min="2577" max="2814" width="9.1796875" style="58"/>
    <col min="2815" max="2815" width="11.54296875" style="58" customWidth="1"/>
    <col min="2816" max="2816" width="49.1796875" style="58" customWidth="1"/>
    <col min="2817" max="2819" width="17.7265625" style="58" customWidth="1"/>
    <col min="2820" max="2820" width="11.7265625" style="58" customWidth="1"/>
    <col min="2821" max="2821" width="15.54296875" style="58" customWidth="1"/>
    <col min="2822" max="2822" width="13.81640625" style="58" customWidth="1"/>
    <col min="2823" max="2828" width="15.1796875" style="58" customWidth="1"/>
    <col min="2829" max="2831" width="0" style="58" hidden="1" customWidth="1"/>
    <col min="2832" max="2832" width="15.1796875" style="58" customWidth="1"/>
    <col min="2833" max="3070" width="9.1796875" style="58"/>
    <col min="3071" max="3071" width="11.54296875" style="58" customWidth="1"/>
    <col min="3072" max="3072" width="49.1796875" style="58" customWidth="1"/>
    <col min="3073" max="3075" width="17.7265625" style="58" customWidth="1"/>
    <col min="3076" max="3076" width="11.7265625" style="58" customWidth="1"/>
    <col min="3077" max="3077" width="15.54296875" style="58" customWidth="1"/>
    <col min="3078" max="3078" width="13.81640625" style="58" customWidth="1"/>
    <col min="3079" max="3084" width="15.1796875" style="58" customWidth="1"/>
    <col min="3085" max="3087" width="0" style="58" hidden="1" customWidth="1"/>
    <col min="3088" max="3088" width="15.1796875" style="58" customWidth="1"/>
    <col min="3089" max="3326" width="9.1796875" style="58"/>
    <col min="3327" max="3327" width="11.54296875" style="58" customWidth="1"/>
    <col min="3328" max="3328" width="49.1796875" style="58" customWidth="1"/>
    <col min="3329" max="3331" width="17.7265625" style="58" customWidth="1"/>
    <col min="3332" max="3332" width="11.7265625" style="58" customWidth="1"/>
    <col min="3333" max="3333" width="15.54296875" style="58" customWidth="1"/>
    <col min="3334" max="3334" width="13.81640625" style="58" customWidth="1"/>
    <col min="3335" max="3340" width="15.1796875" style="58" customWidth="1"/>
    <col min="3341" max="3343" width="0" style="58" hidden="1" customWidth="1"/>
    <col min="3344" max="3344" width="15.1796875" style="58" customWidth="1"/>
    <col min="3345" max="3582" width="9.1796875" style="58"/>
    <col min="3583" max="3583" width="11.54296875" style="58" customWidth="1"/>
    <col min="3584" max="3584" width="49.1796875" style="58" customWidth="1"/>
    <col min="3585" max="3587" width="17.7265625" style="58" customWidth="1"/>
    <col min="3588" max="3588" width="11.7265625" style="58" customWidth="1"/>
    <col min="3589" max="3589" width="15.54296875" style="58" customWidth="1"/>
    <col min="3590" max="3590" width="13.81640625" style="58" customWidth="1"/>
    <col min="3591" max="3596" width="15.1796875" style="58" customWidth="1"/>
    <col min="3597" max="3599" width="0" style="58" hidden="1" customWidth="1"/>
    <col min="3600" max="3600" width="15.1796875" style="58" customWidth="1"/>
    <col min="3601" max="3838" width="9.1796875" style="58"/>
    <col min="3839" max="3839" width="11.54296875" style="58" customWidth="1"/>
    <col min="3840" max="3840" width="49.1796875" style="58" customWidth="1"/>
    <col min="3841" max="3843" width="17.7265625" style="58" customWidth="1"/>
    <col min="3844" max="3844" width="11.7265625" style="58" customWidth="1"/>
    <col min="3845" max="3845" width="15.54296875" style="58" customWidth="1"/>
    <col min="3846" max="3846" width="13.81640625" style="58" customWidth="1"/>
    <col min="3847" max="3852" width="15.1796875" style="58" customWidth="1"/>
    <col min="3853" max="3855" width="0" style="58" hidden="1" customWidth="1"/>
    <col min="3856" max="3856" width="15.1796875" style="58" customWidth="1"/>
    <col min="3857" max="4094" width="9.1796875" style="58"/>
    <col min="4095" max="4095" width="11.54296875" style="58" customWidth="1"/>
    <col min="4096" max="4096" width="49.1796875" style="58" customWidth="1"/>
    <col min="4097" max="4099" width="17.7265625" style="58" customWidth="1"/>
    <col min="4100" max="4100" width="11.7265625" style="58" customWidth="1"/>
    <col min="4101" max="4101" width="15.54296875" style="58" customWidth="1"/>
    <col min="4102" max="4102" width="13.81640625" style="58" customWidth="1"/>
    <col min="4103" max="4108" width="15.1796875" style="58" customWidth="1"/>
    <col min="4109" max="4111" width="0" style="58" hidden="1" customWidth="1"/>
    <col min="4112" max="4112" width="15.1796875" style="58" customWidth="1"/>
    <col min="4113" max="4350" width="9.1796875" style="58"/>
    <col min="4351" max="4351" width="11.54296875" style="58" customWidth="1"/>
    <col min="4352" max="4352" width="49.1796875" style="58" customWidth="1"/>
    <col min="4353" max="4355" width="17.7265625" style="58" customWidth="1"/>
    <col min="4356" max="4356" width="11.7265625" style="58" customWidth="1"/>
    <col min="4357" max="4357" width="15.54296875" style="58" customWidth="1"/>
    <col min="4358" max="4358" width="13.81640625" style="58" customWidth="1"/>
    <col min="4359" max="4364" width="15.1796875" style="58" customWidth="1"/>
    <col min="4365" max="4367" width="0" style="58" hidden="1" customWidth="1"/>
    <col min="4368" max="4368" width="15.1796875" style="58" customWidth="1"/>
    <col min="4369" max="4606" width="9.1796875" style="58"/>
    <col min="4607" max="4607" width="11.54296875" style="58" customWidth="1"/>
    <col min="4608" max="4608" width="49.1796875" style="58" customWidth="1"/>
    <col min="4609" max="4611" width="17.7265625" style="58" customWidth="1"/>
    <col min="4612" max="4612" width="11.7265625" style="58" customWidth="1"/>
    <col min="4613" max="4613" width="15.54296875" style="58" customWidth="1"/>
    <col min="4614" max="4614" width="13.81640625" style="58" customWidth="1"/>
    <col min="4615" max="4620" width="15.1796875" style="58" customWidth="1"/>
    <col min="4621" max="4623" width="0" style="58" hidden="1" customWidth="1"/>
    <col min="4624" max="4624" width="15.1796875" style="58" customWidth="1"/>
    <col min="4625" max="4862" width="9.1796875" style="58"/>
    <col min="4863" max="4863" width="11.54296875" style="58" customWidth="1"/>
    <col min="4864" max="4864" width="49.1796875" style="58" customWidth="1"/>
    <col min="4865" max="4867" width="17.7265625" style="58" customWidth="1"/>
    <col min="4868" max="4868" width="11.7265625" style="58" customWidth="1"/>
    <col min="4869" max="4869" width="15.54296875" style="58" customWidth="1"/>
    <col min="4870" max="4870" width="13.81640625" style="58" customWidth="1"/>
    <col min="4871" max="4876" width="15.1796875" style="58" customWidth="1"/>
    <col min="4877" max="4879" width="0" style="58" hidden="1" customWidth="1"/>
    <col min="4880" max="4880" width="15.1796875" style="58" customWidth="1"/>
    <col min="4881" max="5118" width="9.1796875" style="58"/>
    <col min="5119" max="5119" width="11.54296875" style="58" customWidth="1"/>
    <col min="5120" max="5120" width="49.1796875" style="58" customWidth="1"/>
    <col min="5121" max="5123" width="17.7265625" style="58" customWidth="1"/>
    <col min="5124" max="5124" width="11.7265625" style="58" customWidth="1"/>
    <col min="5125" max="5125" width="15.54296875" style="58" customWidth="1"/>
    <col min="5126" max="5126" width="13.81640625" style="58" customWidth="1"/>
    <col min="5127" max="5132" width="15.1796875" style="58" customWidth="1"/>
    <col min="5133" max="5135" width="0" style="58" hidden="1" customWidth="1"/>
    <col min="5136" max="5136" width="15.1796875" style="58" customWidth="1"/>
    <col min="5137" max="5374" width="9.1796875" style="58"/>
    <col min="5375" max="5375" width="11.54296875" style="58" customWidth="1"/>
    <col min="5376" max="5376" width="49.1796875" style="58" customWidth="1"/>
    <col min="5377" max="5379" width="17.7265625" style="58" customWidth="1"/>
    <col min="5380" max="5380" width="11.7265625" style="58" customWidth="1"/>
    <col min="5381" max="5381" width="15.54296875" style="58" customWidth="1"/>
    <col min="5382" max="5382" width="13.81640625" style="58" customWidth="1"/>
    <col min="5383" max="5388" width="15.1796875" style="58" customWidth="1"/>
    <col min="5389" max="5391" width="0" style="58" hidden="1" customWidth="1"/>
    <col min="5392" max="5392" width="15.1796875" style="58" customWidth="1"/>
    <col min="5393" max="5630" width="9.1796875" style="58"/>
    <col min="5631" max="5631" width="11.54296875" style="58" customWidth="1"/>
    <col min="5632" max="5632" width="49.1796875" style="58" customWidth="1"/>
    <col min="5633" max="5635" width="17.7265625" style="58" customWidth="1"/>
    <col min="5636" max="5636" width="11.7265625" style="58" customWidth="1"/>
    <col min="5637" max="5637" width="15.54296875" style="58" customWidth="1"/>
    <col min="5638" max="5638" width="13.81640625" style="58" customWidth="1"/>
    <col min="5639" max="5644" width="15.1796875" style="58" customWidth="1"/>
    <col min="5645" max="5647" width="0" style="58" hidden="1" customWidth="1"/>
    <col min="5648" max="5648" width="15.1796875" style="58" customWidth="1"/>
    <col min="5649" max="5886" width="9.1796875" style="58"/>
    <col min="5887" max="5887" width="11.54296875" style="58" customWidth="1"/>
    <col min="5888" max="5888" width="49.1796875" style="58" customWidth="1"/>
    <col min="5889" max="5891" width="17.7265625" style="58" customWidth="1"/>
    <col min="5892" max="5892" width="11.7265625" style="58" customWidth="1"/>
    <col min="5893" max="5893" width="15.54296875" style="58" customWidth="1"/>
    <col min="5894" max="5894" width="13.81640625" style="58" customWidth="1"/>
    <col min="5895" max="5900" width="15.1796875" style="58" customWidth="1"/>
    <col min="5901" max="5903" width="0" style="58" hidden="1" customWidth="1"/>
    <col min="5904" max="5904" width="15.1796875" style="58" customWidth="1"/>
    <col min="5905" max="6142" width="9.1796875" style="58"/>
    <col min="6143" max="6143" width="11.54296875" style="58" customWidth="1"/>
    <col min="6144" max="6144" width="49.1796875" style="58" customWidth="1"/>
    <col min="6145" max="6147" width="17.7265625" style="58" customWidth="1"/>
    <col min="6148" max="6148" width="11.7265625" style="58" customWidth="1"/>
    <col min="6149" max="6149" width="15.54296875" style="58" customWidth="1"/>
    <col min="6150" max="6150" width="13.81640625" style="58" customWidth="1"/>
    <col min="6151" max="6156" width="15.1796875" style="58" customWidth="1"/>
    <col min="6157" max="6159" width="0" style="58" hidden="1" customWidth="1"/>
    <col min="6160" max="6160" width="15.1796875" style="58" customWidth="1"/>
    <col min="6161" max="6398" width="9.1796875" style="58"/>
    <col min="6399" max="6399" width="11.54296875" style="58" customWidth="1"/>
    <col min="6400" max="6400" width="49.1796875" style="58" customWidth="1"/>
    <col min="6401" max="6403" width="17.7265625" style="58" customWidth="1"/>
    <col min="6404" max="6404" width="11.7265625" style="58" customWidth="1"/>
    <col min="6405" max="6405" width="15.54296875" style="58" customWidth="1"/>
    <col min="6406" max="6406" width="13.81640625" style="58" customWidth="1"/>
    <col min="6407" max="6412" width="15.1796875" style="58" customWidth="1"/>
    <col min="6413" max="6415" width="0" style="58" hidden="1" customWidth="1"/>
    <col min="6416" max="6416" width="15.1796875" style="58" customWidth="1"/>
    <col min="6417" max="6654" width="9.1796875" style="58"/>
    <col min="6655" max="6655" width="11.54296875" style="58" customWidth="1"/>
    <col min="6656" max="6656" width="49.1796875" style="58" customWidth="1"/>
    <col min="6657" max="6659" width="17.7265625" style="58" customWidth="1"/>
    <col min="6660" max="6660" width="11.7265625" style="58" customWidth="1"/>
    <col min="6661" max="6661" width="15.54296875" style="58" customWidth="1"/>
    <col min="6662" max="6662" width="13.81640625" style="58" customWidth="1"/>
    <col min="6663" max="6668" width="15.1796875" style="58" customWidth="1"/>
    <col min="6669" max="6671" width="0" style="58" hidden="1" customWidth="1"/>
    <col min="6672" max="6672" width="15.1796875" style="58" customWidth="1"/>
    <col min="6673" max="6910" width="9.1796875" style="58"/>
    <col min="6911" max="6911" width="11.54296875" style="58" customWidth="1"/>
    <col min="6912" max="6912" width="49.1796875" style="58" customWidth="1"/>
    <col min="6913" max="6915" width="17.7265625" style="58" customWidth="1"/>
    <col min="6916" max="6916" width="11.7265625" style="58" customWidth="1"/>
    <col min="6917" max="6917" width="15.54296875" style="58" customWidth="1"/>
    <col min="6918" max="6918" width="13.81640625" style="58" customWidth="1"/>
    <col min="6919" max="6924" width="15.1796875" style="58" customWidth="1"/>
    <col min="6925" max="6927" width="0" style="58" hidden="1" customWidth="1"/>
    <col min="6928" max="6928" width="15.1796875" style="58" customWidth="1"/>
    <col min="6929" max="7166" width="9.1796875" style="58"/>
    <col min="7167" max="7167" width="11.54296875" style="58" customWidth="1"/>
    <col min="7168" max="7168" width="49.1796875" style="58" customWidth="1"/>
    <col min="7169" max="7171" width="17.7265625" style="58" customWidth="1"/>
    <col min="7172" max="7172" width="11.7265625" style="58" customWidth="1"/>
    <col min="7173" max="7173" width="15.54296875" style="58" customWidth="1"/>
    <col min="7174" max="7174" width="13.81640625" style="58" customWidth="1"/>
    <col min="7175" max="7180" width="15.1796875" style="58" customWidth="1"/>
    <col min="7181" max="7183" width="0" style="58" hidden="1" customWidth="1"/>
    <col min="7184" max="7184" width="15.1796875" style="58" customWidth="1"/>
    <col min="7185" max="7422" width="9.1796875" style="58"/>
    <col min="7423" max="7423" width="11.54296875" style="58" customWidth="1"/>
    <col min="7424" max="7424" width="49.1796875" style="58" customWidth="1"/>
    <col min="7425" max="7427" width="17.7265625" style="58" customWidth="1"/>
    <col min="7428" max="7428" width="11.7265625" style="58" customWidth="1"/>
    <col min="7429" max="7429" width="15.54296875" style="58" customWidth="1"/>
    <col min="7430" max="7430" width="13.81640625" style="58" customWidth="1"/>
    <col min="7431" max="7436" width="15.1796875" style="58" customWidth="1"/>
    <col min="7437" max="7439" width="0" style="58" hidden="1" customWidth="1"/>
    <col min="7440" max="7440" width="15.1796875" style="58" customWidth="1"/>
    <col min="7441" max="7678" width="9.1796875" style="58"/>
    <col min="7679" max="7679" width="11.54296875" style="58" customWidth="1"/>
    <col min="7680" max="7680" width="49.1796875" style="58" customWidth="1"/>
    <col min="7681" max="7683" width="17.7265625" style="58" customWidth="1"/>
    <col min="7684" max="7684" width="11.7265625" style="58" customWidth="1"/>
    <col min="7685" max="7685" width="15.54296875" style="58" customWidth="1"/>
    <col min="7686" max="7686" width="13.81640625" style="58" customWidth="1"/>
    <col min="7687" max="7692" width="15.1796875" style="58" customWidth="1"/>
    <col min="7693" max="7695" width="0" style="58" hidden="1" customWidth="1"/>
    <col min="7696" max="7696" width="15.1796875" style="58" customWidth="1"/>
    <col min="7697" max="7934" width="9.1796875" style="58"/>
    <col min="7935" max="7935" width="11.54296875" style="58" customWidth="1"/>
    <col min="7936" max="7936" width="49.1796875" style="58" customWidth="1"/>
    <col min="7937" max="7939" width="17.7265625" style="58" customWidth="1"/>
    <col min="7940" max="7940" width="11.7265625" style="58" customWidth="1"/>
    <col min="7941" max="7941" width="15.54296875" style="58" customWidth="1"/>
    <col min="7942" max="7942" width="13.81640625" style="58" customWidth="1"/>
    <col min="7943" max="7948" width="15.1796875" style="58" customWidth="1"/>
    <col min="7949" max="7951" width="0" style="58" hidden="1" customWidth="1"/>
    <col min="7952" max="7952" width="15.1796875" style="58" customWidth="1"/>
    <col min="7953" max="8190" width="9.1796875" style="58"/>
    <col min="8191" max="8191" width="11.54296875" style="58" customWidth="1"/>
    <col min="8192" max="8192" width="49.1796875" style="58" customWidth="1"/>
    <col min="8193" max="8195" width="17.7265625" style="58" customWidth="1"/>
    <col min="8196" max="8196" width="11.7265625" style="58" customWidth="1"/>
    <col min="8197" max="8197" width="15.54296875" style="58" customWidth="1"/>
    <col min="8198" max="8198" width="13.81640625" style="58" customWidth="1"/>
    <col min="8199" max="8204" width="15.1796875" style="58" customWidth="1"/>
    <col min="8205" max="8207" width="0" style="58" hidden="1" customWidth="1"/>
    <col min="8208" max="8208" width="15.1796875" style="58" customWidth="1"/>
    <col min="8209" max="8446" width="9.1796875" style="58"/>
    <col min="8447" max="8447" width="11.54296875" style="58" customWidth="1"/>
    <col min="8448" max="8448" width="49.1796875" style="58" customWidth="1"/>
    <col min="8449" max="8451" width="17.7265625" style="58" customWidth="1"/>
    <col min="8452" max="8452" width="11.7265625" style="58" customWidth="1"/>
    <col min="8453" max="8453" width="15.54296875" style="58" customWidth="1"/>
    <col min="8454" max="8454" width="13.81640625" style="58" customWidth="1"/>
    <col min="8455" max="8460" width="15.1796875" style="58" customWidth="1"/>
    <col min="8461" max="8463" width="0" style="58" hidden="1" customWidth="1"/>
    <col min="8464" max="8464" width="15.1796875" style="58" customWidth="1"/>
    <col min="8465" max="8702" width="9.1796875" style="58"/>
    <col min="8703" max="8703" width="11.54296875" style="58" customWidth="1"/>
    <col min="8704" max="8704" width="49.1796875" style="58" customWidth="1"/>
    <col min="8705" max="8707" width="17.7265625" style="58" customWidth="1"/>
    <col min="8708" max="8708" width="11.7265625" style="58" customWidth="1"/>
    <col min="8709" max="8709" width="15.54296875" style="58" customWidth="1"/>
    <col min="8710" max="8710" width="13.81640625" style="58" customWidth="1"/>
    <col min="8711" max="8716" width="15.1796875" style="58" customWidth="1"/>
    <col min="8717" max="8719" width="0" style="58" hidden="1" customWidth="1"/>
    <col min="8720" max="8720" width="15.1796875" style="58" customWidth="1"/>
    <col min="8721" max="8958" width="9.1796875" style="58"/>
    <col min="8959" max="8959" width="11.54296875" style="58" customWidth="1"/>
    <col min="8960" max="8960" width="49.1796875" style="58" customWidth="1"/>
    <col min="8961" max="8963" width="17.7265625" style="58" customWidth="1"/>
    <col min="8964" max="8964" width="11.7265625" style="58" customWidth="1"/>
    <col min="8965" max="8965" width="15.54296875" style="58" customWidth="1"/>
    <col min="8966" max="8966" width="13.81640625" style="58" customWidth="1"/>
    <col min="8967" max="8972" width="15.1796875" style="58" customWidth="1"/>
    <col min="8973" max="8975" width="0" style="58" hidden="1" customWidth="1"/>
    <col min="8976" max="8976" width="15.1796875" style="58" customWidth="1"/>
    <col min="8977" max="9214" width="9.1796875" style="58"/>
    <col min="9215" max="9215" width="11.54296875" style="58" customWidth="1"/>
    <col min="9216" max="9216" width="49.1796875" style="58" customWidth="1"/>
    <col min="9217" max="9219" width="17.7265625" style="58" customWidth="1"/>
    <col min="9220" max="9220" width="11.7265625" style="58" customWidth="1"/>
    <col min="9221" max="9221" width="15.54296875" style="58" customWidth="1"/>
    <col min="9222" max="9222" width="13.81640625" style="58" customWidth="1"/>
    <col min="9223" max="9228" width="15.1796875" style="58" customWidth="1"/>
    <col min="9229" max="9231" width="0" style="58" hidden="1" customWidth="1"/>
    <col min="9232" max="9232" width="15.1796875" style="58" customWidth="1"/>
    <col min="9233" max="9470" width="9.1796875" style="58"/>
    <col min="9471" max="9471" width="11.54296875" style="58" customWidth="1"/>
    <col min="9472" max="9472" width="49.1796875" style="58" customWidth="1"/>
    <col min="9473" max="9475" width="17.7265625" style="58" customWidth="1"/>
    <col min="9476" max="9476" width="11.7265625" style="58" customWidth="1"/>
    <col min="9477" max="9477" width="15.54296875" style="58" customWidth="1"/>
    <col min="9478" max="9478" width="13.81640625" style="58" customWidth="1"/>
    <col min="9479" max="9484" width="15.1796875" style="58" customWidth="1"/>
    <col min="9485" max="9487" width="0" style="58" hidden="1" customWidth="1"/>
    <col min="9488" max="9488" width="15.1796875" style="58" customWidth="1"/>
    <col min="9489" max="9726" width="9.1796875" style="58"/>
    <col min="9727" max="9727" width="11.54296875" style="58" customWidth="1"/>
    <col min="9728" max="9728" width="49.1796875" style="58" customWidth="1"/>
    <col min="9729" max="9731" width="17.7265625" style="58" customWidth="1"/>
    <col min="9732" max="9732" width="11.7265625" style="58" customWidth="1"/>
    <col min="9733" max="9733" width="15.54296875" style="58" customWidth="1"/>
    <col min="9734" max="9734" width="13.81640625" style="58" customWidth="1"/>
    <col min="9735" max="9740" width="15.1796875" style="58" customWidth="1"/>
    <col min="9741" max="9743" width="0" style="58" hidden="1" customWidth="1"/>
    <col min="9744" max="9744" width="15.1796875" style="58" customWidth="1"/>
    <col min="9745" max="9982" width="9.1796875" style="58"/>
    <col min="9983" max="9983" width="11.54296875" style="58" customWidth="1"/>
    <col min="9984" max="9984" width="49.1796875" style="58" customWidth="1"/>
    <col min="9985" max="9987" width="17.7265625" style="58" customWidth="1"/>
    <col min="9988" max="9988" width="11.7265625" style="58" customWidth="1"/>
    <col min="9989" max="9989" width="15.54296875" style="58" customWidth="1"/>
    <col min="9990" max="9990" width="13.81640625" style="58" customWidth="1"/>
    <col min="9991" max="9996" width="15.1796875" style="58" customWidth="1"/>
    <col min="9997" max="9999" width="0" style="58" hidden="1" customWidth="1"/>
    <col min="10000" max="10000" width="15.1796875" style="58" customWidth="1"/>
    <col min="10001" max="10238" width="9.1796875" style="58"/>
    <col min="10239" max="10239" width="11.54296875" style="58" customWidth="1"/>
    <col min="10240" max="10240" width="49.1796875" style="58" customWidth="1"/>
    <col min="10241" max="10243" width="17.7265625" style="58" customWidth="1"/>
    <col min="10244" max="10244" width="11.7265625" style="58" customWidth="1"/>
    <col min="10245" max="10245" width="15.54296875" style="58" customWidth="1"/>
    <col min="10246" max="10246" width="13.81640625" style="58" customWidth="1"/>
    <col min="10247" max="10252" width="15.1796875" style="58" customWidth="1"/>
    <col min="10253" max="10255" width="0" style="58" hidden="1" customWidth="1"/>
    <col min="10256" max="10256" width="15.1796875" style="58" customWidth="1"/>
    <col min="10257" max="10494" width="9.1796875" style="58"/>
    <col min="10495" max="10495" width="11.54296875" style="58" customWidth="1"/>
    <col min="10496" max="10496" width="49.1796875" style="58" customWidth="1"/>
    <col min="10497" max="10499" width="17.7265625" style="58" customWidth="1"/>
    <col min="10500" max="10500" width="11.7265625" style="58" customWidth="1"/>
    <col min="10501" max="10501" width="15.54296875" style="58" customWidth="1"/>
    <col min="10502" max="10502" width="13.81640625" style="58" customWidth="1"/>
    <col min="10503" max="10508" width="15.1796875" style="58" customWidth="1"/>
    <col min="10509" max="10511" width="0" style="58" hidden="1" customWidth="1"/>
    <col min="10512" max="10512" width="15.1796875" style="58" customWidth="1"/>
    <col min="10513" max="10750" width="9.1796875" style="58"/>
    <col min="10751" max="10751" width="11.54296875" style="58" customWidth="1"/>
    <col min="10752" max="10752" width="49.1796875" style="58" customWidth="1"/>
    <col min="10753" max="10755" width="17.7265625" style="58" customWidth="1"/>
    <col min="10756" max="10756" width="11.7265625" style="58" customWidth="1"/>
    <col min="10757" max="10757" width="15.54296875" style="58" customWidth="1"/>
    <col min="10758" max="10758" width="13.81640625" style="58" customWidth="1"/>
    <col min="10759" max="10764" width="15.1796875" style="58" customWidth="1"/>
    <col min="10765" max="10767" width="0" style="58" hidden="1" customWidth="1"/>
    <col min="10768" max="10768" width="15.1796875" style="58" customWidth="1"/>
    <col min="10769" max="11006" width="9.1796875" style="58"/>
    <col min="11007" max="11007" width="11.54296875" style="58" customWidth="1"/>
    <col min="11008" max="11008" width="49.1796875" style="58" customWidth="1"/>
    <col min="11009" max="11011" width="17.7265625" style="58" customWidth="1"/>
    <col min="11012" max="11012" width="11.7265625" style="58" customWidth="1"/>
    <col min="11013" max="11013" width="15.54296875" style="58" customWidth="1"/>
    <col min="11014" max="11014" width="13.81640625" style="58" customWidth="1"/>
    <col min="11015" max="11020" width="15.1796875" style="58" customWidth="1"/>
    <col min="11021" max="11023" width="0" style="58" hidden="1" customWidth="1"/>
    <col min="11024" max="11024" width="15.1796875" style="58" customWidth="1"/>
    <col min="11025" max="11262" width="9.1796875" style="58"/>
    <col min="11263" max="11263" width="11.54296875" style="58" customWidth="1"/>
    <col min="11264" max="11264" width="49.1796875" style="58" customWidth="1"/>
    <col min="11265" max="11267" width="17.7265625" style="58" customWidth="1"/>
    <col min="11268" max="11268" width="11.7265625" style="58" customWidth="1"/>
    <col min="11269" max="11269" width="15.54296875" style="58" customWidth="1"/>
    <col min="11270" max="11270" width="13.81640625" style="58" customWidth="1"/>
    <col min="11271" max="11276" width="15.1796875" style="58" customWidth="1"/>
    <col min="11277" max="11279" width="0" style="58" hidden="1" customWidth="1"/>
    <col min="11280" max="11280" width="15.1796875" style="58" customWidth="1"/>
    <col min="11281" max="11518" width="9.1796875" style="58"/>
    <col min="11519" max="11519" width="11.54296875" style="58" customWidth="1"/>
    <col min="11520" max="11520" width="49.1796875" style="58" customWidth="1"/>
    <col min="11521" max="11523" width="17.7265625" style="58" customWidth="1"/>
    <col min="11524" max="11524" width="11.7265625" style="58" customWidth="1"/>
    <col min="11525" max="11525" width="15.54296875" style="58" customWidth="1"/>
    <col min="11526" max="11526" width="13.81640625" style="58" customWidth="1"/>
    <col min="11527" max="11532" width="15.1796875" style="58" customWidth="1"/>
    <col min="11533" max="11535" width="0" style="58" hidden="1" customWidth="1"/>
    <col min="11536" max="11536" width="15.1796875" style="58" customWidth="1"/>
    <col min="11537" max="11774" width="9.1796875" style="58"/>
    <col min="11775" max="11775" width="11.54296875" style="58" customWidth="1"/>
    <col min="11776" max="11776" width="49.1796875" style="58" customWidth="1"/>
    <col min="11777" max="11779" width="17.7265625" style="58" customWidth="1"/>
    <col min="11780" max="11780" width="11.7265625" style="58" customWidth="1"/>
    <col min="11781" max="11781" width="15.54296875" style="58" customWidth="1"/>
    <col min="11782" max="11782" width="13.81640625" style="58" customWidth="1"/>
    <col min="11783" max="11788" width="15.1796875" style="58" customWidth="1"/>
    <col min="11789" max="11791" width="0" style="58" hidden="1" customWidth="1"/>
    <col min="11792" max="11792" width="15.1796875" style="58" customWidth="1"/>
    <col min="11793" max="12030" width="9.1796875" style="58"/>
    <col min="12031" max="12031" width="11.54296875" style="58" customWidth="1"/>
    <col min="12032" max="12032" width="49.1796875" style="58" customWidth="1"/>
    <col min="12033" max="12035" width="17.7265625" style="58" customWidth="1"/>
    <col min="12036" max="12036" width="11.7265625" style="58" customWidth="1"/>
    <col min="12037" max="12037" width="15.54296875" style="58" customWidth="1"/>
    <col min="12038" max="12038" width="13.81640625" style="58" customWidth="1"/>
    <col min="12039" max="12044" width="15.1796875" style="58" customWidth="1"/>
    <col min="12045" max="12047" width="0" style="58" hidden="1" customWidth="1"/>
    <col min="12048" max="12048" width="15.1796875" style="58" customWidth="1"/>
    <col min="12049" max="12286" width="9.1796875" style="58"/>
    <col min="12287" max="12287" width="11.54296875" style="58" customWidth="1"/>
    <col min="12288" max="12288" width="49.1796875" style="58" customWidth="1"/>
    <col min="12289" max="12291" width="17.7265625" style="58" customWidth="1"/>
    <col min="12292" max="12292" width="11.7265625" style="58" customWidth="1"/>
    <col min="12293" max="12293" width="15.54296875" style="58" customWidth="1"/>
    <col min="12294" max="12294" width="13.81640625" style="58" customWidth="1"/>
    <col min="12295" max="12300" width="15.1796875" style="58" customWidth="1"/>
    <col min="12301" max="12303" width="0" style="58" hidden="1" customWidth="1"/>
    <col min="12304" max="12304" width="15.1796875" style="58" customWidth="1"/>
    <col min="12305" max="12542" width="9.1796875" style="58"/>
    <col min="12543" max="12543" width="11.54296875" style="58" customWidth="1"/>
    <col min="12544" max="12544" width="49.1796875" style="58" customWidth="1"/>
    <col min="12545" max="12547" width="17.7265625" style="58" customWidth="1"/>
    <col min="12548" max="12548" width="11.7265625" style="58" customWidth="1"/>
    <col min="12549" max="12549" width="15.54296875" style="58" customWidth="1"/>
    <col min="12550" max="12550" width="13.81640625" style="58" customWidth="1"/>
    <col min="12551" max="12556" width="15.1796875" style="58" customWidth="1"/>
    <col min="12557" max="12559" width="0" style="58" hidden="1" customWidth="1"/>
    <col min="12560" max="12560" width="15.1796875" style="58" customWidth="1"/>
    <col min="12561" max="12798" width="9.1796875" style="58"/>
    <col min="12799" max="12799" width="11.54296875" style="58" customWidth="1"/>
    <col min="12800" max="12800" width="49.1796875" style="58" customWidth="1"/>
    <col min="12801" max="12803" width="17.7265625" style="58" customWidth="1"/>
    <col min="12804" max="12804" width="11.7265625" style="58" customWidth="1"/>
    <col min="12805" max="12805" width="15.54296875" style="58" customWidth="1"/>
    <col min="12806" max="12806" width="13.81640625" style="58" customWidth="1"/>
    <col min="12807" max="12812" width="15.1796875" style="58" customWidth="1"/>
    <col min="12813" max="12815" width="0" style="58" hidden="1" customWidth="1"/>
    <col min="12816" max="12816" width="15.1796875" style="58" customWidth="1"/>
    <col min="12817" max="13054" width="9.1796875" style="58"/>
    <col min="13055" max="13055" width="11.54296875" style="58" customWidth="1"/>
    <col min="13056" max="13056" width="49.1796875" style="58" customWidth="1"/>
    <col min="13057" max="13059" width="17.7265625" style="58" customWidth="1"/>
    <col min="13060" max="13060" width="11.7265625" style="58" customWidth="1"/>
    <col min="13061" max="13061" width="15.54296875" style="58" customWidth="1"/>
    <col min="13062" max="13062" width="13.81640625" style="58" customWidth="1"/>
    <col min="13063" max="13068" width="15.1796875" style="58" customWidth="1"/>
    <col min="13069" max="13071" width="0" style="58" hidden="1" customWidth="1"/>
    <col min="13072" max="13072" width="15.1796875" style="58" customWidth="1"/>
    <col min="13073" max="13310" width="9.1796875" style="58"/>
    <col min="13311" max="13311" width="11.54296875" style="58" customWidth="1"/>
    <col min="13312" max="13312" width="49.1796875" style="58" customWidth="1"/>
    <col min="13313" max="13315" width="17.7265625" style="58" customWidth="1"/>
    <col min="13316" max="13316" width="11.7265625" style="58" customWidth="1"/>
    <col min="13317" max="13317" width="15.54296875" style="58" customWidth="1"/>
    <col min="13318" max="13318" width="13.81640625" style="58" customWidth="1"/>
    <col min="13319" max="13324" width="15.1796875" style="58" customWidth="1"/>
    <col min="13325" max="13327" width="0" style="58" hidden="1" customWidth="1"/>
    <col min="13328" max="13328" width="15.1796875" style="58" customWidth="1"/>
    <col min="13329" max="13566" width="9.1796875" style="58"/>
    <col min="13567" max="13567" width="11.54296875" style="58" customWidth="1"/>
    <col min="13568" max="13568" width="49.1796875" style="58" customWidth="1"/>
    <col min="13569" max="13571" width="17.7265625" style="58" customWidth="1"/>
    <col min="13572" max="13572" width="11.7265625" style="58" customWidth="1"/>
    <col min="13573" max="13573" width="15.54296875" style="58" customWidth="1"/>
    <col min="13574" max="13574" width="13.81640625" style="58" customWidth="1"/>
    <col min="13575" max="13580" width="15.1796875" style="58" customWidth="1"/>
    <col min="13581" max="13583" width="0" style="58" hidden="1" customWidth="1"/>
    <col min="13584" max="13584" width="15.1796875" style="58" customWidth="1"/>
    <col min="13585" max="13822" width="9.1796875" style="58"/>
    <col min="13823" max="13823" width="11.54296875" style="58" customWidth="1"/>
    <col min="13824" max="13824" width="49.1796875" style="58" customWidth="1"/>
    <col min="13825" max="13827" width="17.7265625" style="58" customWidth="1"/>
    <col min="13828" max="13828" width="11.7265625" style="58" customWidth="1"/>
    <col min="13829" max="13829" width="15.54296875" style="58" customWidth="1"/>
    <col min="13830" max="13830" width="13.81640625" style="58" customWidth="1"/>
    <col min="13831" max="13836" width="15.1796875" style="58" customWidth="1"/>
    <col min="13837" max="13839" width="0" style="58" hidden="1" customWidth="1"/>
    <col min="13840" max="13840" width="15.1796875" style="58" customWidth="1"/>
    <col min="13841" max="14078" width="9.1796875" style="58"/>
    <col min="14079" max="14079" width="11.54296875" style="58" customWidth="1"/>
    <col min="14080" max="14080" width="49.1796875" style="58" customWidth="1"/>
    <col min="14081" max="14083" width="17.7265625" style="58" customWidth="1"/>
    <col min="14084" max="14084" width="11.7265625" style="58" customWidth="1"/>
    <col min="14085" max="14085" width="15.54296875" style="58" customWidth="1"/>
    <col min="14086" max="14086" width="13.81640625" style="58" customWidth="1"/>
    <col min="14087" max="14092" width="15.1796875" style="58" customWidth="1"/>
    <col min="14093" max="14095" width="0" style="58" hidden="1" customWidth="1"/>
    <col min="14096" max="14096" width="15.1796875" style="58" customWidth="1"/>
    <col min="14097" max="14334" width="9.1796875" style="58"/>
    <col min="14335" max="14335" width="11.54296875" style="58" customWidth="1"/>
    <col min="14336" max="14336" width="49.1796875" style="58" customWidth="1"/>
    <col min="14337" max="14339" width="17.7265625" style="58" customWidth="1"/>
    <col min="14340" max="14340" width="11.7265625" style="58" customWidth="1"/>
    <col min="14341" max="14341" width="15.54296875" style="58" customWidth="1"/>
    <col min="14342" max="14342" width="13.81640625" style="58" customWidth="1"/>
    <col min="14343" max="14348" width="15.1796875" style="58" customWidth="1"/>
    <col min="14349" max="14351" width="0" style="58" hidden="1" customWidth="1"/>
    <col min="14352" max="14352" width="15.1796875" style="58" customWidth="1"/>
    <col min="14353" max="14590" width="9.1796875" style="58"/>
    <col min="14591" max="14591" width="11.54296875" style="58" customWidth="1"/>
    <col min="14592" max="14592" width="49.1796875" style="58" customWidth="1"/>
    <col min="14593" max="14595" width="17.7265625" style="58" customWidth="1"/>
    <col min="14596" max="14596" width="11.7265625" style="58" customWidth="1"/>
    <col min="14597" max="14597" width="15.54296875" style="58" customWidth="1"/>
    <col min="14598" max="14598" width="13.81640625" style="58" customWidth="1"/>
    <col min="14599" max="14604" width="15.1796875" style="58" customWidth="1"/>
    <col min="14605" max="14607" width="0" style="58" hidden="1" customWidth="1"/>
    <col min="14608" max="14608" width="15.1796875" style="58" customWidth="1"/>
    <col min="14609" max="14846" width="9.1796875" style="58"/>
    <col min="14847" max="14847" width="11.54296875" style="58" customWidth="1"/>
    <col min="14848" max="14848" width="49.1796875" style="58" customWidth="1"/>
    <col min="14849" max="14851" width="17.7265625" style="58" customWidth="1"/>
    <col min="14852" max="14852" width="11.7265625" style="58" customWidth="1"/>
    <col min="14853" max="14853" width="15.54296875" style="58" customWidth="1"/>
    <col min="14854" max="14854" width="13.81640625" style="58" customWidth="1"/>
    <col min="14855" max="14860" width="15.1796875" style="58" customWidth="1"/>
    <col min="14861" max="14863" width="0" style="58" hidden="1" customWidth="1"/>
    <col min="14864" max="14864" width="15.1796875" style="58" customWidth="1"/>
    <col min="14865" max="15102" width="9.1796875" style="58"/>
    <col min="15103" max="15103" width="11.54296875" style="58" customWidth="1"/>
    <col min="15104" max="15104" width="49.1796875" style="58" customWidth="1"/>
    <col min="15105" max="15107" width="17.7265625" style="58" customWidth="1"/>
    <col min="15108" max="15108" width="11.7265625" style="58" customWidth="1"/>
    <col min="15109" max="15109" width="15.54296875" style="58" customWidth="1"/>
    <col min="15110" max="15110" width="13.81640625" style="58" customWidth="1"/>
    <col min="15111" max="15116" width="15.1796875" style="58" customWidth="1"/>
    <col min="15117" max="15119" width="0" style="58" hidden="1" customWidth="1"/>
    <col min="15120" max="15120" width="15.1796875" style="58" customWidth="1"/>
    <col min="15121" max="15358" width="9.1796875" style="58"/>
    <col min="15359" max="15359" width="11.54296875" style="58" customWidth="1"/>
    <col min="15360" max="15360" width="49.1796875" style="58" customWidth="1"/>
    <col min="15361" max="15363" width="17.7265625" style="58" customWidth="1"/>
    <col min="15364" max="15364" width="11.7265625" style="58" customWidth="1"/>
    <col min="15365" max="15365" width="15.54296875" style="58" customWidth="1"/>
    <col min="15366" max="15366" width="13.81640625" style="58" customWidth="1"/>
    <col min="15367" max="15372" width="15.1796875" style="58" customWidth="1"/>
    <col min="15373" max="15375" width="0" style="58" hidden="1" customWidth="1"/>
    <col min="15376" max="15376" width="15.1796875" style="58" customWidth="1"/>
    <col min="15377" max="15614" width="9.1796875" style="58"/>
    <col min="15615" max="15615" width="11.54296875" style="58" customWidth="1"/>
    <col min="15616" max="15616" width="49.1796875" style="58" customWidth="1"/>
    <col min="15617" max="15619" width="17.7265625" style="58" customWidth="1"/>
    <col min="15620" max="15620" width="11.7265625" style="58" customWidth="1"/>
    <col min="15621" max="15621" width="15.54296875" style="58" customWidth="1"/>
    <col min="15622" max="15622" width="13.81640625" style="58" customWidth="1"/>
    <col min="15623" max="15628" width="15.1796875" style="58" customWidth="1"/>
    <col min="15629" max="15631" width="0" style="58" hidden="1" customWidth="1"/>
    <col min="15632" max="15632" width="15.1796875" style="58" customWidth="1"/>
    <col min="15633" max="15870" width="9.1796875" style="58"/>
    <col min="15871" max="15871" width="11.54296875" style="58" customWidth="1"/>
    <col min="15872" max="15872" width="49.1796875" style="58" customWidth="1"/>
    <col min="15873" max="15875" width="17.7265625" style="58" customWidth="1"/>
    <col min="15876" max="15876" width="11.7265625" style="58" customWidth="1"/>
    <col min="15877" max="15877" width="15.54296875" style="58" customWidth="1"/>
    <col min="15878" max="15878" width="13.81640625" style="58" customWidth="1"/>
    <col min="15879" max="15884" width="15.1796875" style="58" customWidth="1"/>
    <col min="15885" max="15887" width="0" style="58" hidden="1" customWidth="1"/>
    <col min="15888" max="15888" width="15.1796875" style="58" customWidth="1"/>
    <col min="15889" max="16126" width="9.1796875" style="58"/>
    <col min="16127" max="16127" width="11.54296875" style="58" customWidth="1"/>
    <col min="16128" max="16128" width="49.1796875" style="58" customWidth="1"/>
    <col min="16129" max="16131" width="17.7265625" style="58" customWidth="1"/>
    <col min="16132" max="16132" width="11.7265625" style="58" customWidth="1"/>
    <col min="16133" max="16133" width="15.54296875" style="58" customWidth="1"/>
    <col min="16134" max="16134" width="13.81640625" style="58" customWidth="1"/>
    <col min="16135" max="16140" width="15.1796875" style="58" customWidth="1"/>
    <col min="16141" max="16143" width="0" style="58" hidden="1" customWidth="1"/>
    <col min="16144" max="16144" width="15.1796875" style="58" customWidth="1"/>
    <col min="16145" max="16384" width="9.1796875" style="58"/>
  </cols>
  <sheetData>
    <row r="1" spans="1:40" ht="42" customHeight="1" x14ac:dyDescent="0.3">
      <c r="A1" s="282" t="s">
        <v>119</v>
      </c>
      <c r="B1" s="282"/>
      <c r="C1" s="282"/>
      <c r="D1" s="282"/>
      <c r="E1" s="282"/>
      <c r="F1" s="54"/>
      <c r="G1" s="54"/>
    </row>
    <row r="2" spans="1:40" ht="20" x14ac:dyDescent="0.3">
      <c r="A2" s="283"/>
      <c r="B2" s="283"/>
      <c r="C2" s="283"/>
      <c r="D2" s="283"/>
      <c r="E2" s="283"/>
      <c r="F2" s="107"/>
      <c r="G2" s="107"/>
    </row>
    <row r="3" spans="1:40" ht="16.5" x14ac:dyDescent="0.3">
      <c r="A3" s="284" t="s">
        <v>10</v>
      </c>
      <c r="B3" s="284"/>
      <c r="C3" s="284"/>
      <c r="D3" s="284"/>
      <c r="E3" s="284"/>
      <c r="F3" s="54"/>
      <c r="G3" s="54"/>
      <c r="H3" s="54"/>
    </row>
    <row r="4" spans="1:40" ht="15.5" x14ac:dyDescent="0.3">
      <c r="A4" s="56"/>
      <c r="B4" s="56"/>
      <c r="C4" s="56"/>
      <c r="D4" s="56"/>
      <c r="E4" s="56"/>
      <c r="F4" s="54"/>
      <c r="G4" s="54"/>
      <c r="H4" s="54"/>
    </row>
    <row r="5" spans="1:40" ht="15.75" customHeight="1" x14ac:dyDescent="0.35">
      <c r="A5" s="284" t="s">
        <v>3</v>
      </c>
      <c r="B5" s="284"/>
      <c r="C5" s="284"/>
      <c r="D5" s="284"/>
      <c r="E5" s="284"/>
      <c r="F5" s="57"/>
      <c r="G5" s="57"/>
    </row>
    <row r="6" spans="1:40" ht="15.75" customHeight="1" x14ac:dyDescent="0.35">
      <c r="A6" s="125"/>
      <c r="B6" s="125"/>
      <c r="C6" s="125"/>
      <c r="D6" s="125"/>
      <c r="E6" s="125"/>
      <c r="F6" s="57"/>
      <c r="G6" s="57"/>
    </row>
    <row r="7" spans="1:40" ht="15.75" customHeight="1" x14ac:dyDescent="0.35">
      <c r="A7" s="284" t="s">
        <v>57</v>
      </c>
      <c r="B7" s="284"/>
      <c r="C7" s="284"/>
      <c r="D7" s="284"/>
      <c r="E7" s="284"/>
      <c r="F7" s="54"/>
      <c r="G7" s="57"/>
    </row>
    <row r="8" spans="1:40" ht="15.75" customHeight="1" x14ac:dyDescent="0.35">
      <c r="A8" s="56"/>
      <c r="B8" s="56"/>
      <c r="C8" s="56"/>
      <c r="D8" s="56"/>
      <c r="E8" s="56"/>
      <c r="F8" s="57"/>
      <c r="G8" s="57"/>
    </row>
    <row r="9" spans="1:40" s="104" customFormat="1" x14ac:dyDescent="0.3">
      <c r="A9" s="106"/>
      <c r="D9" s="105"/>
      <c r="E9" s="105"/>
    </row>
    <row r="10" spans="1:40" ht="15.75" customHeight="1" x14ac:dyDescent="0.3">
      <c r="A10" s="291" t="s">
        <v>55</v>
      </c>
      <c r="B10" s="289" t="s">
        <v>54</v>
      </c>
      <c r="C10" s="285" t="s">
        <v>120</v>
      </c>
      <c r="D10" s="285" t="s">
        <v>43</v>
      </c>
      <c r="E10" s="287" t="s">
        <v>121</v>
      </c>
    </row>
    <row r="11" spans="1:40" ht="38.25" customHeight="1" x14ac:dyDescent="0.3">
      <c r="A11" s="292"/>
      <c r="B11" s="290"/>
      <c r="C11" s="286"/>
      <c r="D11" s="286"/>
      <c r="E11" s="288"/>
    </row>
    <row r="12" spans="1:40" s="68" customFormat="1" ht="11.5" x14ac:dyDescent="0.25">
      <c r="A12" s="108">
        <v>1</v>
      </c>
      <c r="B12" s="108">
        <v>2</v>
      </c>
      <c r="C12" s="96">
        <v>3</v>
      </c>
      <c r="D12" s="95">
        <v>4</v>
      </c>
      <c r="E12" s="95">
        <v>5</v>
      </c>
    </row>
    <row r="13" spans="1:40" s="68" customFormat="1" ht="17.5" x14ac:dyDescent="0.25">
      <c r="A13" s="293" t="s">
        <v>56</v>
      </c>
      <c r="B13" s="294"/>
      <c r="C13" s="103">
        <f>C14</f>
        <v>3069644.6300000004</v>
      </c>
      <c r="D13" s="103">
        <f>D14</f>
        <v>226906.06</v>
      </c>
      <c r="E13" s="103">
        <f>E14</f>
        <v>3296550.69</v>
      </c>
    </row>
    <row r="14" spans="1:40" s="68" customFormat="1" ht="30" customHeight="1" x14ac:dyDescent="0.25">
      <c r="A14" s="116">
        <v>6</v>
      </c>
      <c r="B14" s="116" t="s">
        <v>4</v>
      </c>
      <c r="C14" s="117">
        <f>C15+C16+C17+C18+C19</f>
        <v>3069644.6300000004</v>
      </c>
      <c r="D14" s="117">
        <f>SUM(D15:D20)</f>
        <v>226906.06</v>
      </c>
      <c r="E14" s="117">
        <f>SUM(E15:E20)</f>
        <v>3296550.69</v>
      </c>
    </row>
    <row r="15" spans="1:40" s="68" customFormat="1" ht="30" customHeight="1" x14ac:dyDescent="0.25">
      <c r="A15" s="109">
        <v>63</v>
      </c>
      <c r="B15" s="110" t="s">
        <v>12</v>
      </c>
      <c r="C15" s="115">
        <v>2763395</v>
      </c>
      <c r="D15" s="113">
        <v>223095.97</v>
      </c>
      <c r="E15" s="113">
        <f>C15+D15</f>
        <v>2986490.97</v>
      </c>
    </row>
    <row r="16" spans="1:40" s="102" customFormat="1" ht="30" customHeight="1" x14ac:dyDescent="0.3">
      <c r="A16" s="111">
        <v>64</v>
      </c>
      <c r="B16" s="119" t="s">
        <v>16</v>
      </c>
      <c r="C16" s="112">
        <v>0.7</v>
      </c>
      <c r="D16" s="112">
        <v>-0.69</v>
      </c>
      <c r="E16" s="113">
        <f t="shared" ref="E16:E20" si="0">C16+D16</f>
        <v>1.0000000000000009E-2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97"/>
      <c r="AJ16" s="97"/>
      <c r="AK16" s="97"/>
      <c r="AL16" s="97"/>
      <c r="AM16" s="97"/>
      <c r="AN16" s="97"/>
    </row>
    <row r="17" spans="1:40" ht="30" customHeight="1" x14ac:dyDescent="0.3">
      <c r="A17" s="111">
        <v>65</v>
      </c>
      <c r="B17" s="120" t="s">
        <v>52</v>
      </c>
      <c r="C17" s="112">
        <v>174130</v>
      </c>
      <c r="D17" s="112">
        <v>0</v>
      </c>
      <c r="E17" s="113">
        <f t="shared" si="0"/>
        <v>174130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97"/>
      <c r="AJ17" s="97"/>
      <c r="AK17" s="97"/>
      <c r="AL17" s="97"/>
      <c r="AM17" s="97"/>
      <c r="AN17" s="97"/>
    </row>
    <row r="18" spans="1:40" s="102" customFormat="1" ht="30" customHeight="1" x14ac:dyDescent="0.3">
      <c r="A18" s="111">
        <v>66</v>
      </c>
      <c r="B18" s="120" t="s">
        <v>51</v>
      </c>
      <c r="C18" s="112">
        <v>6930</v>
      </c>
      <c r="D18" s="112">
        <v>1305</v>
      </c>
      <c r="E18" s="113">
        <f t="shared" si="0"/>
        <v>8235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97"/>
      <c r="AJ18" s="97"/>
      <c r="AK18" s="97"/>
      <c r="AL18" s="97"/>
      <c r="AM18" s="97"/>
      <c r="AN18" s="97"/>
    </row>
    <row r="19" spans="1:40" s="102" customFormat="1" ht="30" customHeight="1" x14ac:dyDescent="0.3">
      <c r="A19" s="111">
        <v>67</v>
      </c>
      <c r="B19" s="110" t="s">
        <v>13</v>
      </c>
      <c r="C19" s="113">
        <v>125188.93</v>
      </c>
      <c r="D19" s="113">
        <v>1605.78</v>
      </c>
      <c r="E19" s="113">
        <f t="shared" si="0"/>
        <v>126794.70999999999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97"/>
      <c r="AJ19" s="97"/>
      <c r="AK19" s="97"/>
      <c r="AL19" s="97"/>
      <c r="AM19" s="97"/>
      <c r="AN19" s="97"/>
    </row>
    <row r="20" spans="1:40" s="102" customFormat="1" ht="30" customHeight="1" x14ac:dyDescent="0.3">
      <c r="A20" s="111">
        <v>68</v>
      </c>
      <c r="B20" s="110" t="s">
        <v>127</v>
      </c>
      <c r="C20" s="113">
        <v>0</v>
      </c>
      <c r="D20" s="113">
        <v>900</v>
      </c>
      <c r="E20" s="113">
        <f t="shared" si="0"/>
        <v>900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97"/>
      <c r="AJ20" s="97"/>
      <c r="AK20" s="97"/>
      <c r="AL20" s="97"/>
      <c r="AM20" s="97"/>
      <c r="AN20" s="97"/>
    </row>
    <row r="21" spans="1:40" x14ac:dyDescent="0.3">
      <c r="A21" s="101"/>
      <c r="B21" s="100"/>
      <c r="C21" s="99"/>
      <c r="D21" s="98"/>
      <c r="E21" s="9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97"/>
      <c r="AJ21" s="97"/>
      <c r="AK21" s="97"/>
      <c r="AL21" s="97"/>
      <c r="AM21" s="97"/>
      <c r="AN21" s="97"/>
    </row>
    <row r="22" spans="1:40" ht="14.5" customHeight="1" x14ac:dyDescent="0.3"/>
    <row r="23" spans="1:40" s="87" customFormat="1" ht="28.9" customHeight="1" x14ac:dyDescent="0.3">
      <c r="A23" s="306" t="s">
        <v>50</v>
      </c>
      <c r="B23" s="306"/>
      <c r="C23" s="306"/>
      <c r="D23" s="306"/>
      <c r="E23" s="306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</row>
    <row r="24" spans="1:40" s="87" customFormat="1" ht="15" customHeight="1" x14ac:dyDescent="0.3">
      <c r="A24" s="291" t="s">
        <v>55</v>
      </c>
      <c r="B24" s="289" t="s">
        <v>54</v>
      </c>
      <c r="C24" s="285" t="s">
        <v>120</v>
      </c>
      <c r="D24" s="285" t="s">
        <v>43</v>
      </c>
      <c r="E24" s="287" t="s">
        <v>121</v>
      </c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</row>
    <row r="25" spans="1:40" s="87" customFormat="1" ht="44.25" customHeight="1" x14ac:dyDescent="0.3">
      <c r="A25" s="292"/>
      <c r="B25" s="290"/>
      <c r="C25" s="286"/>
      <c r="D25" s="286"/>
      <c r="E25" s="28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</row>
    <row r="26" spans="1:40" s="87" customFormat="1" ht="15" customHeight="1" x14ac:dyDescent="0.3">
      <c r="A26" s="108">
        <v>1</v>
      </c>
      <c r="B26" s="108">
        <v>2</v>
      </c>
      <c r="C26" s="96">
        <v>3</v>
      </c>
      <c r="D26" s="95">
        <v>4</v>
      </c>
      <c r="E26" s="95">
        <v>5</v>
      </c>
      <c r="F26" s="68"/>
      <c r="G26" s="94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</row>
    <row r="27" spans="1:40" s="87" customFormat="1" ht="30" customHeight="1" x14ac:dyDescent="0.3">
      <c r="A27" s="116">
        <v>3</v>
      </c>
      <c r="B27" s="116" t="s">
        <v>5</v>
      </c>
      <c r="C27" s="117">
        <f>SUM(C28:C32)</f>
        <v>3044675.93</v>
      </c>
      <c r="D27" s="117">
        <f t="shared" ref="D27:E27" si="1">SUM(D28:D32)</f>
        <v>25195.64</v>
      </c>
      <c r="E27" s="117">
        <f t="shared" si="1"/>
        <v>3069871.5700000003</v>
      </c>
      <c r="F27" s="68"/>
      <c r="G27" s="94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</row>
    <row r="28" spans="1:40" s="89" customFormat="1" ht="30" customHeight="1" x14ac:dyDescent="0.35">
      <c r="A28" s="121">
        <v>31</v>
      </c>
      <c r="B28" s="122" t="s">
        <v>6</v>
      </c>
      <c r="C28" s="268">
        <v>2727119.33</v>
      </c>
      <c r="D28" s="123">
        <v>-5395</v>
      </c>
      <c r="E28" s="123">
        <f>C28+D28</f>
        <v>2721724.33</v>
      </c>
      <c r="F28" s="58"/>
      <c r="G28" s="93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</row>
    <row r="29" spans="1:40" s="89" customFormat="1" ht="30" customHeight="1" x14ac:dyDescent="0.35">
      <c r="A29" s="121">
        <v>32</v>
      </c>
      <c r="B29" s="122" t="s">
        <v>11</v>
      </c>
      <c r="C29" s="268">
        <v>314298.88</v>
      </c>
      <c r="D29" s="123">
        <v>32735.39</v>
      </c>
      <c r="E29" s="123">
        <f t="shared" ref="E29:E32" si="2">C29+D29</f>
        <v>347034.27</v>
      </c>
      <c r="F29" s="91"/>
      <c r="G29" s="94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</row>
    <row r="30" spans="1:40" s="89" customFormat="1" ht="30" customHeight="1" x14ac:dyDescent="0.35">
      <c r="A30" s="121">
        <v>34</v>
      </c>
      <c r="B30" s="122" t="s">
        <v>17</v>
      </c>
      <c r="C30" s="268">
        <v>2069</v>
      </c>
      <c r="D30" s="123">
        <v>-1906.25</v>
      </c>
      <c r="E30" s="123">
        <f t="shared" si="2"/>
        <v>162.75</v>
      </c>
      <c r="F30" s="68"/>
      <c r="G30" s="68"/>
      <c r="H30" s="91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</row>
    <row r="31" spans="1:40" s="87" customFormat="1" ht="30" customHeight="1" x14ac:dyDescent="0.35">
      <c r="A31" s="121">
        <v>37</v>
      </c>
      <c r="B31" s="122" t="s">
        <v>49</v>
      </c>
      <c r="C31" s="268">
        <v>792.72</v>
      </c>
      <c r="D31" s="123">
        <v>0</v>
      </c>
      <c r="E31" s="123">
        <f t="shared" si="2"/>
        <v>792.72</v>
      </c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</row>
    <row r="32" spans="1:40" s="87" customFormat="1" ht="30" customHeight="1" x14ac:dyDescent="0.35">
      <c r="A32" s="121">
        <v>38</v>
      </c>
      <c r="B32" s="122" t="s">
        <v>44</v>
      </c>
      <c r="C32" s="269">
        <v>396</v>
      </c>
      <c r="D32" s="123">
        <v>-238.5</v>
      </c>
      <c r="E32" s="123">
        <f t="shared" si="2"/>
        <v>157.5</v>
      </c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</row>
    <row r="33" spans="1:30" s="87" customFormat="1" ht="30" customHeight="1" x14ac:dyDescent="0.3">
      <c r="A33" s="126">
        <v>4</v>
      </c>
      <c r="B33" s="127" t="s">
        <v>2</v>
      </c>
      <c r="C33" s="128">
        <f>C34</f>
        <v>29968.7</v>
      </c>
      <c r="D33" s="128">
        <f>D34</f>
        <v>8750</v>
      </c>
      <c r="E33" s="128">
        <f>C33+D33</f>
        <v>38718.699999999997</v>
      </c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</row>
    <row r="34" spans="1:30" s="89" customFormat="1" ht="30" customHeight="1" x14ac:dyDescent="0.3">
      <c r="A34" s="121">
        <v>42</v>
      </c>
      <c r="B34" s="122" t="s">
        <v>14</v>
      </c>
      <c r="C34" s="124">
        <v>29968.7</v>
      </c>
      <c r="D34" s="124">
        <v>8750</v>
      </c>
      <c r="E34" s="124">
        <f>C34+D34</f>
        <v>38718.699999999997</v>
      </c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</row>
    <row r="35" spans="1:30" s="84" customFormat="1" ht="18" x14ac:dyDescent="0.4">
      <c r="A35" s="304" t="s">
        <v>48</v>
      </c>
      <c r="B35" s="305"/>
      <c r="C35" s="86">
        <f>C27+C33</f>
        <v>3074644.6300000004</v>
      </c>
      <c r="D35" s="86">
        <f t="shared" ref="D35:E35" si="3">D27+D33</f>
        <v>33945.64</v>
      </c>
      <c r="E35" s="86">
        <f t="shared" si="3"/>
        <v>3108590.2700000005</v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</row>
    <row r="36" spans="1:30" s="68" customFormat="1" ht="20" x14ac:dyDescent="0.25">
      <c r="A36" s="83"/>
      <c r="B36" s="83"/>
      <c r="C36" s="83"/>
      <c r="D36" s="83"/>
      <c r="E36" s="83"/>
    </row>
    <row r="37" spans="1:30" s="68" customFormat="1" ht="20" x14ac:dyDescent="0.25">
      <c r="A37" s="298"/>
      <c r="B37" s="298"/>
      <c r="C37" s="298"/>
      <c r="D37" s="298"/>
      <c r="E37" s="298"/>
      <c r="H37" s="82"/>
    </row>
    <row r="38" spans="1:30" s="68" customFormat="1" ht="20.25" customHeight="1" x14ac:dyDescent="0.25">
      <c r="A38" s="299"/>
      <c r="B38" s="298"/>
      <c r="C38" s="303"/>
      <c r="D38" s="302"/>
      <c r="E38" s="302"/>
      <c r="H38" s="81"/>
    </row>
    <row r="39" spans="1:30" s="68" customFormat="1" ht="25.5" customHeight="1" x14ac:dyDescent="0.25">
      <c r="A39" s="299"/>
      <c r="B39" s="298"/>
      <c r="C39" s="303"/>
      <c r="D39" s="302"/>
      <c r="E39" s="302"/>
    </row>
    <row r="40" spans="1:30" s="68" customFormat="1" ht="11.5" x14ac:dyDescent="0.25">
      <c r="A40" s="301"/>
      <c r="B40" s="301"/>
      <c r="C40" s="80"/>
      <c r="D40" s="79"/>
      <c r="E40" s="79"/>
    </row>
    <row r="41" spans="1:30" s="68" customFormat="1" ht="22.5" customHeight="1" x14ac:dyDescent="0.25">
      <c r="A41" s="78"/>
      <c r="B41" s="74"/>
      <c r="C41" s="75"/>
      <c r="D41" s="74"/>
      <c r="E41" s="74"/>
    </row>
    <row r="42" spans="1:30" s="68" customFormat="1" ht="21" customHeight="1" x14ac:dyDescent="0.25">
      <c r="A42" s="77"/>
      <c r="B42" s="76"/>
      <c r="C42" s="75"/>
      <c r="D42" s="74"/>
      <c r="E42" s="74"/>
    </row>
    <row r="43" spans="1:30" s="68" customFormat="1" ht="21" customHeight="1" x14ac:dyDescent="0.25">
      <c r="A43" s="77"/>
      <c r="B43" s="76"/>
      <c r="C43" s="75"/>
      <c r="D43" s="74"/>
      <c r="E43" s="74"/>
    </row>
    <row r="44" spans="1:30" s="68" customFormat="1" x14ac:dyDescent="0.25">
      <c r="A44" s="77"/>
      <c r="B44" s="76"/>
      <c r="C44" s="75"/>
      <c r="D44" s="74"/>
      <c r="E44" s="74"/>
    </row>
    <row r="45" spans="1:30" s="68" customFormat="1" ht="20" x14ac:dyDescent="0.4">
      <c r="A45" s="73"/>
      <c r="B45" s="73"/>
      <c r="C45" s="73"/>
      <c r="D45" s="73"/>
      <c r="E45" s="73"/>
    </row>
    <row r="46" spans="1:30" s="68" customFormat="1" ht="15" x14ac:dyDescent="0.3">
      <c r="A46" s="295"/>
      <c r="B46" s="295"/>
      <c r="C46" s="70"/>
      <c r="D46" s="71"/>
      <c r="E46" s="70"/>
    </row>
    <row r="47" spans="1:30" s="68" customFormat="1" ht="15" x14ac:dyDescent="0.3">
      <c r="A47" s="72"/>
      <c r="B47" s="72"/>
      <c r="C47" s="70"/>
      <c r="D47" s="71"/>
      <c r="E47" s="70"/>
    </row>
    <row r="48" spans="1:30" s="68" customFormat="1" ht="11.5" x14ac:dyDescent="0.25">
      <c r="A48" s="296"/>
      <c r="B48" s="297"/>
      <c r="C48" s="297"/>
      <c r="D48" s="300"/>
      <c r="E48" s="300"/>
    </row>
    <row r="49" spans="1:5" s="68" customFormat="1" ht="11.5" x14ac:dyDescent="0.25">
      <c r="A49" s="296"/>
      <c r="B49" s="297"/>
      <c r="C49" s="297"/>
      <c r="D49" s="300"/>
      <c r="E49" s="300"/>
    </row>
    <row r="50" spans="1:5" s="68" customFormat="1" ht="15" customHeight="1" x14ac:dyDescent="0.3">
      <c r="A50" s="65"/>
      <c r="B50" s="62"/>
      <c r="C50" s="61"/>
      <c r="D50" s="61"/>
      <c r="E50" s="61"/>
    </row>
    <row r="51" spans="1:5" s="68" customFormat="1" x14ac:dyDescent="0.3">
      <c r="A51" s="65"/>
      <c r="B51" s="62"/>
      <c r="C51" s="61"/>
      <c r="D51" s="61"/>
      <c r="E51" s="61"/>
    </row>
    <row r="52" spans="1:5" x14ac:dyDescent="0.3">
      <c r="A52" s="65"/>
      <c r="B52" s="67"/>
      <c r="C52" s="61"/>
      <c r="D52" s="61"/>
      <c r="E52" s="61"/>
    </row>
    <row r="53" spans="1:5" x14ac:dyDescent="0.3">
      <c r="A53" s="65"/>
      <c r="B53" s="62"/>
      <c r="C53" s="61"/>
      <c r="D53" s="61"/>
      <c r="E53" s="61"/>
    </row>
    <row r="54" spans="1:5" x14ac:dyDescent="0.3">
      <c r="A54" s="65"/>
      <c r="B54" s="62"/>
      <c r="C54" s="61"/>
      <c r="D54" s="61"/>
      <c r="E54" s="61"/>
    </row>
    <row r="55" spans="1:5" x14ac:dyDescent="0.3">
      <c r="A55" s="65"/>
      <c r="B55" s="62"/>
      <c r="C55" s="60"/>
      <c r="D55" s="64"/>
      <c r="E55" s="60"/>
    </row>
    <row r="56" spans="1:5" x14ac:dyDescent="0.3">
      <c r="A56" s="63"/>
      <c r="B56" s="62"/>
      <c r="C56" s="60"/>
      <c r="D56" s="61"/>
      <c r="E56" s="60"/>
    </row>
  </sheetData>
  <mergeCells count="31">
    <mergeCell ref="A23:E23"/>
    <mergeCell ref="D24:D25"/>
    <mergeCell ref="E24:E25"/>
    <mergeCell ref="A24:A25"/>
    <mergeCell ref="B24:B25"/>
    <mergeCell ref="A13:B13"/>
    <mergeCell ref="A46:B46"/>
    <mergeCell ref="A48:A49"/>
    <mergeCell ref="B48:B49"/>
    <mergeCell ref="A37:E37"/>
    <mergeCell ref="A38:A39"/>
    <mergeCell ref="B38:B39"/>
    <mergeCell ref="D48:D49"/>
    <mergeCell ref="E48:E49"/>
    <mergeCell ref="C48:C49"/>
    <mergeCell ref="A40:B40"/>
    <mergeCell ref="E38:E39"/>
    <mergeCell ref="C38:C39"/>
    <mergeCell ref="D38:D39"/>
    <mergeCell ref="A35:B35"/>
    <mergeCell ref="C24:C25"/>
    <mergeCell ref="A1:E1"/>
    <mergeCell ref="A2:E2"/>
    <mergeCell ref="A5:E5"/>
    <mergeCell ref="C10:C11"/>
    <mergeCell ref="D10:D11"/>
    <mergeCell ref="E10:E11"/>
    <mergeCell ref="B10:B11"/>
    <mergeCell ref="A10:A11"/>
    <mergeCell ref="A3:E3"/>
    <mergeCell ref="A7:E7"/>
  </mergeCells>
  <pageMargins left="0.7" right="0.7" top="0.75" bottom="0.75" header="0.3" footer="0.3"/>
  <pageSetup paperSize="9" scale="52" fitToHeight="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3"/>
  <sheetViews>
    <sheetView topLeftCell="A7" zoomScale="85" zoomScaleNormal="85" workbookViewId="0">
      <selection activeCell="B29" sqref="B29"/>
    </sheetView>
  </sheetViews>
  <sheetFormatPr defaultRowHeight="14" x14ac:dyDescent="0.3"/>
  <cols>
    <col min="1" max="1" width="11.54296875" style="58" customWidth="1"/>
    <col min="2" max="2" width="46.08984375" style="58" customWidth="1"/>
    <col min="3" max="3" width="16.54296875" style="58" customWidth="1"/>
    <col min="4" max="4" width="12.7265625" style="59" customWidth="1"/>
    <col min="5" max="5" width="18.26953125" style="59" customWidth="1"/>
    <col min="6" max="6" width="13.81640625" style="58" customWidth="1"/>
    <col min="7" max="12" width="15.1796875" style="58" customWidth="1"/>
    <col min="13" max="13" width="16.7265625" style="58" hidden="1" customWidth="1"/>
    <col min="14" max="14" width="16.453125" style="58" hidden="1" customWidth="1"/>
    <col min="15" max="15" width="12.54296875" style="58" hidden="1" customWidth="1"/>
    <col min="16" max="16" width="15.1796875" style="58" customWidth="1"/>
    <col min="17" max="254" width="9.1796875" style="58"/>
    <col min="255" max="255" width="11.54296875" style="58" customWidth="1"/>
    <col min="256" max="256" width="49.1796875" style="58" customWidth="1"/>
    <col min="257" max="259" width="17.7265625" style="58" customWidth="1"/>
    <col min="260" max="260" width="11.7265625" style="58" customWidth="1"/>
    <col min="261" max="261" width="15.54296875" style="58" customWidth="1"/>
    <col min="262" max="262" width="13.81640625" style="58" customWidth="1"/>
    <col min="263" max="268" width="15.1796875" style="58" customWidth="1"/>
    <col min="269" max="271" width="0" style="58" hidden="1" customWidth="1"/>
    <col min="272" max="272" width="15.1796875" style="58" customWidth="1"/>
    <col min="273" max="510" width="9.1796875" style="58"/>
    <col min="511" max="511" width="11.54296875" style="58" customWidth="1"/>
    <col min="512" max="512" width="49.1796875" style="58" customWidth="1"/>
    <col min="513" max="515" width="17.7265625" style="58" customWidth="1"/>
    <col min="516" max="516" width="11.7265625" style="58" customWidth="1"/>
    <col min="517" max="517" width="15.54296875" style="58" customWidth="1"/>
    <col min="518" max="518" width="13.81640625" style="58" customWidth="1"/>
    <col min="519" max="524" width="15.1796875" style="58" customWidth="1"/>
    <col min="525" max="527" width="0" style="58" hidden="1" customWidth="1"/>
    <col min="528" max="528" width="15.1796875" style="58" customWidth="1"/>
    <col min="529" max="766" width="9.1796875" style="58"/>
    <col min="767" max="767" width="11.54296875" style="58" customWidth="1"/>
    <col min="768" max="768" width="49.1796875" style="58" customWidth="1"/>
    <col min="769" max="771" width="17.7265625" style="58" customWidth="1"/>
    <col min="772" max="772" width="11.7265625" style="58" customWidth="1"/>
    <col min="773" max="773" width="15.54296875" style="58" customWidth="1"/>
    <col min="774" max="774" width="13.81640625" style="58" customWidth="1"/>
    <col min="775" max="780" width="15.1796875" style="58" customWidth="1"/>
    <col min="781" max="783" width="0" style="58" hidden="1" customWidth="1"/>
    <col min="784" max="784" width="15.1796875" style="58" customWidth="1"/>
    <col min="785" max="1022" width="9.1796875" style="58"/>
    <col min="1023" max="1023" width="11.54296875" style="58" customWidth="1"/>
    <col min="1024" max="1024" width="49.1796875" style="58" customWidth="1"/>
    <col min="1025" max="1027" width="17.7265625" style="58" customWidth="1"/>
    <col min="1028" max="1028" width="11.7265625" style="58" customWidth="1"/>
    <col min="1029" max="1029" width="15.54296875" style="58" customWidth="1"/>
    <col min="1030" max="1030" width="13.81640625" style="58" customWidth="1"/>
    <col min="1031" max="1036" width="15.1796875" style="58" customWidth="1"/>
    <col min="1037" max="1039" width="0" style="58" hidden="1" customWidth="1"/>
    <col min="1040" max="1040" width="15.1796875" style="58" customWidth="1"/>
    <col min="1041" max="1278" width="9.1796875" style="58"/>
    <col min="1279" max="1279" width="11.54296875" style="58" customWidth="1"/>
    <col min="1280" max="1280" width="49.1796875" style="58" customWidth="1"/>
    <col min="1281" max="1283" width="17.7265625" style="58" customWidth="1"/>
    <col min="1284" max="1284" width="11.7265625" style="58" customWidth="1"/>
    <col min="1285" max="1285" width="15.54296875" style="58" customWidth="1"/>
    <col min="1286" max="1286" width="13.81640625" style="58" customWidth="1"/>
    <col min="1287" max="1292" width="15.1796875" style="58" customWidth="1"/>
    <col min="1293" max="1295" width="0" style="58" hidden="1" customWidth="1"/>
    <col min="1296" max="1296" width="15.1796875" style="58" customWidth="1"/>
    <col min="1297" max="1534" width="9.1796875" style="58"/>
    <col min="1535" max="1535" width="11.54296875" style="58" customWidth="1"/>
    <col min="1536" max="1536" width="49.1796875" style="58" customWidth="1"/>
    <col min="1537" max="1539" width="17.7265625" style="58" customWidth="1"/>
    <col min="1540" max="1540" width="11.7265625" style="58" customWidth="1"/>
    <col min="1541" max="1541" width="15.54296875" style="58" customWidth="1"/>
    <col min="1542" max="1542" width="13.81640625" style="58" customWidth="1"/>
    <col min="1543" max="1548" width="15.1796875" style="58" customWidth="1"/>
    <col min="1549" max="1551" width="0" style="58" hidden="1" customWidth="1"/>
    <col min="1552" max="1552" width="15.1796875" style="58" customWidth="1"/>
    <col min="1553" max="1790" width="9.1796875" style="58"/>
    <col min="1791" max="1791" width="11.54296875" style="58" customWidth="1"/>
    <col min="1792" max="1792" width="49.1796875" style="58" customWidth="1"/>
    <col min="1793" max="1795" width="17.7265625" style="58" customWidth="1"/>
    <col min="1796" max="1796" width="11.7265625" style="58" customWidth="1"/>
    <col min="1797" max="1797" width="15.54296875" style="58" customWidth="1"/>
    <col min="1798" max="1798" width="13.81640625" style="58" customWidth="1"/>
    <col min="1799" max="1804" width="15.1796875" style="58" customWidth="1"/>
    <col min="1805" max="1807" width="0" style="58" hidden="1" customWidth="1"/>
    <col min="1808" max="1808" width="15.1796875" style="58" customWidth="1"/>
    <col min="1809" max="2046" width="9.1796875" style="58"/>
    <col min="2047" max="2047" width="11.54296875" style="58" customWidth="1"/>
    <col min="2048" max="2048" width="49.1796875" style="58" customWidth="1"/>
    <col min="2049" max="2051" width="17.7265625" style="58" customWidth="1"/>
    <col min="2052" max="2052" width="11.7265625" style="58" customWidth="1"/>
    <col min="2053" max="2053" width="15.54296875" style="58" customWidth="1"/>
    <col min="2054" max="2054" width="13.81640625" style="58" customWidth="1"/>
    <col min="2055" max="2060" width="15.1796875" style="58" customWidth="1"/>
    <col min="2061" max="2063" width="0" style="58" hidden="1" customWidth="1"/>
    <col min="2064" max="2064" width="15.1796875" style="58" customWidth="1"/>
    <col min="2065" max="2302" width="9.1796875" style="58"/>
    <col min="2303" max="2303" width="11.54296875" style="58" customWidth="1"/>
    <col min="2304" max="2304" width="49.1796875" style="58" customWidth="1"/>
    <col min="2305" max="2307" width="17.7265625" style="58" customWidth="1"/>
    <col min="2308" max="2308" width="11.7265625" style="58" customWidth="1"/>
    <col min="2309" max="2309" width="15.54296875" style="58" customWidth="1"/>
    <col min="2310" max="2310" width="13.81640625" style="58" customWidth="1"/>
    <col min="2311" max="2316" width="15.1796875" style="58" customWidth="1"/>
    <col min="2317" max="2319" width="0" style="58" hidden="1" customWidth="1"/>
    <col min="2320" max="2320" width="15.1796875" style="58" customWidth="1"/>
    <col min="2321" max="2558" width="9.1796875" style="58"/>
    <col min="2559" max="2559" width="11.54296875" style="58" customWidth="1"/>
    <col min="2560" max="2560" width="49.1796875" style="58" customWidth="1"/>
    <col min="2561" max="2563" width="17.7265625" style="58" customWidth="1"/>
    <col min="2564" max="2564" width="11.7265625" style="58" customWidth="1"/>
    <col min="2565" max="2565" width="15.54296875" style="58" customWidth="1"/>
    <col min="2566" max="2566" width="13.81640625" style="58" customWidth="1"/>
    <col min="2567" max="2572" width="15.1796875" style="58" customWidth="1"/>
    <col min="2573" max="2575" width="0" style="58" hidden="1" customWidth="1"/>
    <col min="2576" max="2576" width="15.1796875" style="58" customWidth="1"/>
    <col min="2577" max="2814" width="9.1796875" style="58"/>
    <col min="2815" max="2815" width="11.54296875" style="58" customWidth="1"/>
    <col min="2816" max="2816" width="49.1796875" style="58" customWidth="1"/>
    <col min="2817" max="2819" width="17.7265625" style="58" customWidth="1"/>
    <col min="2820" max="2820" width="11.7265625" style="58" customWidth="1"/>
    <col min="2821" max="2821" width="15.54296875" style="58" customWidth="1"/>
    <col min="2822" max="2822" width="13.81640625" style="58" customWidth="1"/>
    <col min="2823" max="2828" width="15.1796875" style="58" customWidth="1"/>
    <col min="2829" max="2831" width="0" style="58" hidden="1" customWidth="1"/>
    <col min="2832" max="2832" width="15.1796875" style="58" customWidth="1"/>
    <col min="2833" max="3070" width="9.1796875" style="58"/>
    <col min="3071" max="3071" width="11.54296875" style="58" customWidth="1"/>
    <col min="3072" max="3072" width="49.1796875" style="58" customWidth="1"/>
    <col min="3073" max="3075" width="17.7265625" style="58" customWidth="1"/>
    <col min="3076" max="3076" width="11.7265625" style="58" customWidth="1"/>
    <col min="3077" max="3077" width="15.54296875" style="58" customWidth="1"/>
    <col min="3078" max="3078" width="13.81640625" style="58" customWidth="1"/>
    <col min="3079" max="3084" width="15.1796875" style="58" customWidth="1"/>
    <col min="3085" max="3087" width="0" style="58" hidden="1" customWidth="1"/>
    <col min="3088" max="3088" width="15.1796875" style="58" customWidth="1"/>
    <col min="3089" max="3326" width="9.1796875" style="58"/>
    <col min="3327" max="3327" width="11.54296875" style="58" customWidth="1"/>
    <col min="3328" max="3328" width="49.1796875" style="58" customWidth="1"/>
    <col min="3329" max="3331" width="17.7265625" style="58" customWidth="1"/>
    <col min="3332" max="3332" width="11.7265625" style="58" customWidth="1"/>
    <col min="3333" max="3333" width="15.54296875" style="58" customWidth="1"/>
    <col min="3334" max="3334" width="13.81640625" style="58" customWidth="1"/>
    <col min="3335" max="3340" width="15.1796875" style="58" customWidth="1"/>
    <col min="3341" max="3343" width="0" style="58" hidden="1" customWidth="1"/>
    <col min="3344" max="3344" width="15.1796875" style="58" customWidth="1"/>
    <col min="3345" max="3582" width="9.1796875" style="58"/>
    <col min="3583" max="3583" width="11.54296875" style="58" customWidth="1"/>
    <col min="3584" max="3584" width="49.1796875" style="58" customWidth="1"/>
    <col min="3585" max="3587" width="17.7265625" style="58" customWidth="1"/>
    <col min="3588" max="3588" width="11.7265625" style="58" customWidth="1"/>
    <col min="3589" max="3589" width="15.54296875" style="58" customWidth="1"/>
    <col min="3590" max="3590" width="13.81640625" style="58" customWidth="1"/>
    <col min="3591" max="3596" width="15.1796875" style="58" customWidth="1"/>
    <col min="3597" max="3599" width="0" style="58" hidden="1" customWidth="1"/>
    <col min="3600" max="3600" width="15.1796875" style="58" customWidth="1"/>
    <col min="3601" max="3838" width="9.1796875" style="58"/>
    <col min="3839" max="3839" width="11.54296875" style="58" customWidth="1"/>
    <col min="3840" max="3840" width="49.1796875" style="58" customWidth="1"/>
    <col min="3841" max="3843" width="17.7265625" style="58" customWidth="1"/>
    <col min="3844" max="3844" width="11.7265625" style="58" customWidth="1"/>
    <col min="3845" max="3845" width="15.54296875" style="58" customWidth="1"/>
    <col min="3846" max="3846" width="13.81640625" style="58" customWidth="1"/>
    <col min="3847" max="3852" width="15.1796875" style="58" customWidth="1"/>
    <col min="3853" max="3855" width="0" style="58" hidden="1" customWidth="1"/>
    <col min="3856" max="3856" width="15.1796875" style="58" customWidth="1"/>
    <col min="3857" max="4094" width="9.1796875" style="58"/>
    <col min="4095" max="4095" width="11.54296875" style="58" customWidth="1"/>
    <col min="4096" max="4096" width="49.1796875" style="58" customWidth="1"/>
    <col min="4097" max="4099" width="17.7265625" style="58" customWidth="1"/>
    <col min="4100" max="4100" width="11.7265625" style="58" customWidth="1"/>
    <col min="4101" max="4101" width="15.54296875" style="58" customWidth="1"/>
    <col min="4102" max="4102" width="13.81640625" style="58" customWidth="1"/>
    <col min="4103" max="4108" width="15.1796875" style="58" customWidth="1"/>
    <col min="4109" max="4111" width="0" style="58" hidden="1" customWidth="1"/>
    <col min="4112" max="4112" width="15.1796875" style="58" customWidth="1"/>
    <col min="4113" max="4350" width="9.1796875" style="58"/>
    <col min="4351" max="4351" width="11.54296875" style="58" customWidth="1"/>
    <col min="4352" max="4352" width="49.1796875" style="58" customWidth="1"/>
    <col min="4353" max="4355" width="17.7265625" style="58" customWidth="1"/>
    <col min="4356" max="4356" width="11.7265625" style="58" customWidth="1"/>
    <col min="4357" max="4357" width="15.54296875" style="58" customWidth="1"/>
    <col min="4358" max="4358" width="13.81640625" style="58" customWidth="1"/>
    <col min="4359" max="4364" width="15.1796875" style="58" customWidth="1"/>
    <col min="4365" max="4367" width="0" style="58" hidden="1" customWidth="1"/>
    <col min="4368" max="4368" width="15.1796875" style="58" customWidth="1"/>
    <col min="4369" max="4606" width="9.1796875" style="58"/>
    <col min="4607" max="4607" width="11.54296875" style="58" customWidth="1"/>
    <col min="4608" max="4608" width="49.1796875" style="58" customWidth="1"/>
    <col min="4609" max="4611" width="17.7265625" style="58" customWidth="1"/>
    <col min="4612" max="4612" width="11.7265625" style="58" customWidth="1"/>
    <col min="4613" max="4613" width="15.54296875" style="58" customWidth="1"/>
    <col min="4614" max="4614" width="13.81640625" style="58" customWidth="1"/>
    <col min="4615" max="4620" width="15.1796875" style="58" customWidth="1"/>
    <col min="4621" max="4623" width="0" style="58" hidden="1" customWidth="1"/>
    <col min="4624" max="4624" width="15.1796875" style="58" customWidth="1"/>
    <col min="4625" max="4862" width="9.1796875" style="58"/>
    <col min="4863" max="4863" width="11.54296875" style="58" customWidth="1"/>
    <col min="4864" max="4864" width="49.1796875" style="58" customWidth="1"/>
    <col min="4865" max="4867" width="17.7265625" style="58" customWidth="1"/>
    <col min="4868" max="4868" width="11.7265625" style="58" customWidth="1"/>
    <col min="4869" max="4869" width="15.54296875" style="58" customWidth="1"/>
    <col min="4870" max="4870" width="13.81640625" style="58" customWidth="1"/>
    <col min="4871" max="4876" width="15.1796875" style="58" customWidth="1"/>
    <col min="4877" max="4879" width="0" style="58" hidden="1" customWidth="1"/>
    <col min="4880" max="4880" width="15.1796875" style="58" customWidth="1"/>
    <col min="4881" max="5118" width="9.1796875" style="58"/>
    <col min="5119" max="5119" width="11.54296875" style="58" customWidth="1"/>
    <col min="5120" max="5120" width="49.1796875" style="58" customWidth="1"/>
    <col min="5121" max="5123" width="17.7265625" style="58" customWidth="1"/>
    <col min="5124" max="5124" width="11.7265625" style="58" customWidth="1"/>
    <col min="5125" max="5125" width="15.54296875" style="58" customWidth="1"/>
    <col min="5126" max="5126" width="13.81640625" style="58" customWidth="1"/>
    <col min="5127" max="5132" width="15.1796875" style="58" customWidth="1"/>
    <col min="5133" max="5135" width="0" style="58" hidden="1" customWidth="1"/>
    <col min="5136" max="5136" width="15.1796875" style="58" customWidth="1"/>
    <col min="5137" max="5374" width="9.1796875" style="58"/>
    <col min="5375" max="5375" width="11.54296875" style="58" customWidth="1"/>
    <col min="5376" max="5376" width="49.1796875" style="58" customWidth="1"/>
    <col min="5377" max="5379" width="17.7265625" style="58" customWidth="1"/>
    <col min="5380" max="5380" width="11.7265625" style="58" customWidth="1"/>
    <col min="5381" max="5381" width="15.54296875" style="58" customWidth="1"/>
    <col min="5382" max="5382" width="13.81640625" style="58" customWidth="1"/>
    <col min="5383" max="5388" width="15.1796875" style="58" customWidth="1"/>
    <col min="5389" max="5391" width="0" style="58" hidden="1" customWidth="1"/>
    <col min="5392" max="5392" width="15.1796875" style="58" customWidth="1"/>
    <col min="5393" max="5630" width="9.1796875" style="58"/>
    <col min="5631" max="5631" width="11.54296875" style="58" customWidth="1"/>
    <col min="5632" max="5632" width="49.1796875" style="58" customWidth="1"/>
    <col min="5633" max="5635" width="17.7265625" style="58" customWidth="1"/>
    <col min="5636" max="5636" width="11.7265625" style="58" customWidth="1"/>
    <col min="5637" max="5637" width="15.54296875" style="58" customWidth="1"/>
    <col min="5638" max="5638" width="13.81640625" style="58" customWidth="1"/>
    <col min="5639" max="5644" width="15.1796875" style="58" customWidth="1"/>
    <col min="5645" max="5647" width="0" style="58" hidden="1" customWidth="1"/>
    <col min="5648" max="5648" width="15.1796875" style="58" customWidth="1"/>
    <col min="5649" max="5886" width="9.1796875" style="58"/>
    <col min="5887" max="5887" width="11.54296875" style="58" customWidth="1"/>
    <col min="5888" max="5888" width="49.1796875" style="58" customWidth="1"/>
    <col min="5889" max="5891" width="17.7265625" style="58" customWidth="1"/>
    <col min="5892" max="5892" width="11.7265625" style="58" customWidth="1"/>
    <col min="5893" max="5893" width="15.54296875" style="58" customWidth="1"/>
    <col min="5894" max="5894" width="13.81640625" style="58" customWidth="1"/>
    <col min="5895" max="5900" width="15.1796875" style="58" customWidth="1"/>
    <col min="5901" max="5903" width="0" style="58" hidden="1" customWidth="1"/>
    <col min="5904" max="5904" width="15.1796875" style="58" customWidth="1"/>
    <col min="5905" max="6142" width="9.1796875" style="58"/>
    <col min="6143" max="6143" width="11.54296875" style="58" customWidth="1"/>
    <col min="6144" max="6144" width="49.1796875" style="58" customWidth="1"/>
    <col min="6145" max="6147" width="17.7265625" style="58" customWidth="1"/>
    <col min="6148" max="6148" width="11.7265625" style="58" customWidth="1"/>
    <col min="6149" max="6149" width="15.54296875" style="58" customWidth="1"/>
    <col min="6150" max="6150" width="13.81640625" style="58" customWidth="1"/>
    <col min="6151" max="6156" width="15.1796875" style="58" customWidth="1"/>
    <col min="6157" max="6159" width="0" style="58" hidden="1" customWidth="1"/>
    <col min="6160" max="6160" width="15.1796875" style="58" customWidth="1"/>
    <col min="6161" max="6398" width="9.1796875" style="58"/>
    <col min="6399" max="6399" width="11.54296875" style="58" customWidth="1"/>
    <col min="6400" max="6400" width="49.1796875" style="58" customWidth="1"/>
    <col min="6401" max="6403" width="17.7265625" style="58" customWidth="1"/>
    <col min="6404" max="6404" width="11.7265625" style="58" customWidth="1"/>
    <col min="6405" max="6405" width="15.54296875" style="58" customWidth="1"/>
    <col min="6406" max="6406" width="13.81640625" style="58" customWidth="1"/>
    <col min="6407" max="6412" width="15.1796875" style="58" customWidth="1"/>
    <col min="6413" max="6415" width="0" style="58" hidden="1" customWidth="1"/>
    <col min="6416" max="6416" width="15.1796875" style="58" customWidth="1"/>
    <col min="6417" max="6654" width="9.1796875" style="58"/>
    <col min="6655" max="6655" width="11.54296875" style="58" customWidth="1"/>
    <col min="6656" max="6656" width="49.1796875" style="58" customWidth="1"/>
    <col min="6657" max="6659" width="17.7265625" style="58" customWidth="1"/>
    <col min="6660" max="6660" width="11.7265625" style="58" customWidth="1"/>
    <col min="6661" max="6661" width="15.54296875" style="58" customWidth="1"/>
    <col min="6662" max="6662" width="13.81640625" style="58" customWidth="1"/>
    <col min="6663" max="6668" width="15.1796875" style="58" customWidth="1"/>
    <col min="6669" max="6671" width="0" style="58" hidden="1" customWidth="1"/>
    <col min="6672" max="6672" width="15.1796875" style="58" customWidth="1"/>
    <col min="6673" max="6910" width="9.1796875" style="58"/>
    <col min="6911" max="6911" width="11.54296875" style="58" customWidth="1"/>
    <col min="6912" max="6912" width="49.1796875" style="58" customWidth="1"/>
    <col min="6913" max="6915" width="17.7265625" style="58" customWidth="1"/>
    <col min="6916" max="6916" width="11.7265625" style="58" customWidth="1"/>
    <col min="6917" max="6917" width="15.54296875" style="58" customWidth="1"/>
    <col min="6918" max="6918" width="13.81640625" style="58" customWidth="1"/>
    <col min="6919" max="6924" width="15.1796875" style="58" customWidth="1"/>
    <col min="6925" max="6927" width="0" style="58" hidden="1" customWidth="1"/>
    <col min="6928" max="6928" width="15.1796875" style="58" customWidth="1"/>
    <col min="6929" max="7166" width="9.1796875" style="58"/>
    <col min="7167" max="7167" width="11.54296875" style="58" customWidth="1"/>
    <col min="7168" max="7168" width="49.1796875" style="58" customWidth="1"/>
    <col min="7169" max="7171" width="17.7265625" style="58" customWidth="1"/>
    <col min="7172" max="7172" width="11.7265625" style="58" customWidth="1"/>
    <col min="7173" max="7173" width="15.54296875" style="58" customWidth="1"/>
    <col min="7174" max="7174" width="13.81640625" style="58" customWidth="1"/>
    <col min="7175" max="7180" width="15.1796875" style="58" customWidth="1"/>
    <col min="7181" max="7183" width="0" style="58" hidden="1" customWidth="1"/>
    <col min="7184" max="7184" width="15.1796875" style="58" customWidth="1"/>
    <col min="7185" max="7422" width="9.1796875" style="58"/>
    <col min="7423" max="7423" width="11.54296875" style="58" customWidth="1"/>
    <col min="7424" max="7424" width="49.1796875" style="58" customWidth="1"/>
    <col min="7425" max="7427" width="17.7265625" style="58" customWidth="1"/>
    <col min="7428" max="7428" width="11.7265625" style="58" customWidth="1"/>
    <col min="7429" max="7429" width="15.54296875" style="58" customWidth="1"/>
    <col min="7430" max="7430" width="13.81640625" style="58" customWidth="1"/>
    <col min="7431" max="7436" width="15.1796875" style="58" customWidth="1"/>
    <col min="7437" max="7439" width="0" style="58" hidden="1" customWidth="1"/>
    <col min="7440" max="7440" width="15.1796875" style="58" customWidth="1"/>
    <col min="7441" max="7678" width="9.1796875" style="58"/>
    <col min="7679" max="7679" width="11.54296875" style="58" customWidth="1"/>
    <col min="7680" max="7680" width="49.1796875" style="58" customWidth="1"/>
    <col min="7681" max="7683" width="17.7265625" style="58" customWidth="1"/>
    <col min="7684" max="7684" width="11.7265625" style="58" customWidth="1"/>
    <col min="7685" max="7685" width="15.54296875" style="58" customWidth="1"/>
    <col min="7686" max="7686" width="13.81640625" style="58" customWidth="1"/>
    <col min="7687" max="7692" width="15.1796875" style="58" customWidth="1"/>
    <col min="7693" max="7695" width="0" style="58" hidden="1" customWidth="1"/>
    <col min="7696" max="7696" width="15.1796875" style="58" customWidth="1"/>
    <col min="7697" max="7934" width="9.1796875" style="58"/>
    <col min="7935" max="7935" width="11.54296875" style="58" customWidth="1"/>
    <col min="7936" max="7936" width="49.1796875" style="58" customWidth="1"/>
    <col min="7937" max="7939" width="17.7265625" style="58" customWidth="1"/>
    <col min="7940" max="7940" width="11.7265625" style="58" customWidth="1"/>
    <col min="7941" max="7941" width="15.54296875" style="58" customWidth="1"/>
    <col min="7942" max="7942" width="13.81640625" style="58" customWidth="1"/>
    <col min="7943" max="7948" width="15.1796875" style="58" customWidth="1"/>
    <col min="7949" max="7951" width="0" style="58" hidden="1" customWidth="1"/>
    <col min="7952" max="7952" width="15.1796875" style="58" customWidth="1"/>
    <col min="7953" max="8190" width="9.1796875" style="58"/>
    <col min="8191" max="8191" width="11.54296875" style="58" customWidth="1"/>
    <col min="8192" max="8192" width="49.1796875" style="58" customWidth="1"/>
    <col min="8193" max="8195" width="17.7265625" style="58" customWidth="1"/>
    <col min="8196" max="8196" width="11.7265625" style="58" customWidth="1"/>
    <col min="8197" max="8197" width="15.54296875" style="58" customWidth="1"/>
    <col min="8198" max="8198" width="13.81640625" style="58" customWidth="1"/>
    <col min="8199" max="8204" width="15.1796875" style="58" customWidth="1"/>
    <col min="8205" max="8207" width="0" style="58" hidden="1" customWidth="1"/>
    <col min="8208" max="8208" width="15.1796875" style="58" customWidth="1"/>
    <col min="8209" max="8446" width="9.1796875" style="58"/>
    <col min="8447" max="8447" width="11.54296875" style="58" customWidth="1"/>
    <col min="8448" max="8448" width="49.1796875" style="58" customWidth="1"/>
    <col min="8449" max="8451" width="17.7265625" style="58" customWidth="1"/>
    <col min="8452" max="8452" width="11.7265625" style="58" customWidth="1"/>
    <col min="8453" max="8453" width="15.54296875" style="58" customWidth="1"/>
    <col min="8454" max="8454" width="13.81640625" style="58" customWidth="1"/>
    <col min="8455" max="8460" width="15.1796875" style="58" customWidth="1"/>
    <col min="8461" max="8463" width="0" style="58" hidden="1" customWidth="1"/>
    <col min="8464" max="8464" width="15.1796875" style="58" customWidth="1"/>
    <col min="8465" max="8702" width="9.1796875" style="58"/>
    <col min="8703" max="8703" width="11.54296875" style="58" customWidth="1"/>
    <col min="8704" max="8704" width="49.1796875" style="58" customWidth="1"/>
    <col min="8705" max="8707" width="17.7265625" style="58" customWidth="1"/>
    <col min="8708" max="8708" width="11.7265625" style="58" customWidth="1"/>
    <col min="8709" max="8709" width="15.54296875" style="58" customWidth="1"/>
    <col min="8710" max="8710" width="13.81640625" style="58" customWidth="1"/>
    <col min="8711" max="8716" width="15.1796875" style="58" customWidth="1"/>
    <col min="8717" max="8719" width="0" style="58" hidden="1" customWidth="1"/>
    <col min="8720" max="8720" width="15.1796875" style="58" customWidth="1"/>
    <col min="8721" max="8958" width="9.1796875" style="58"/>
    <col min="8959" max="8959" width="11.54296875" style="58" customWidth="1"/>
    <col min="8960" max="8960" width="49.1796875" style="58" customWidth="1"/>
    <col min="8961" max="8963" width="17.7265625" style="58" customWidth="1"/>
    <col min="8964" max="8964" width="11.7265625" style="58" customWidth="1"/>
    <col min="8965" max="8965" width="15.54296875" style="58" customWidth="1"/>
    <col min="8966" max="8966" width="13.81640625" style="58" customWidth="1"/>
    <col min="8967" max="8972" width="15.1796875" style="58" customWidth="1"/>
    <col min="8973" max="8975" width="0" style="58" hidden="1" customWidth="1"/>
    <col min="8976" max="8976" width="15.1796875" style="58" customWidth="1"/>
    <col min="8977" max="9214" width="9.1796875" style="58"/>
    <col min="9215" max="9215" width="11.54296875" style="58" customWidth="1"/>
    <col min="9216" max="9216" width="49.1796875" style="58" customWidth="1"/>
    <col min="9217" max="9219" width="17.7265625" style="58" customWidth="1"/>
    <col min="9220" max="9220" width="11.7265625" style="58" customWidth="1"/>
    <col min="9221" max="9221" width="15.54296875" style="58" customWidth="1"/>
    <col min="9222" max="9222" width="13.81640625" style="58" customWidth="1"/>
    <col min="9223" max="9228" width="15.1796875" style="58" customWidth="1"/>
    <col min="9229" max="9231" width="0" style="58" hidden="1" customWidth="1"/>
    <col min="9232" max="9232" width="15.1796875" style="58" customWidth="1"/>
    <col min="9233" max="9470" width="9.1796875" style="58"/>
    <col min="9471" max="9471" width="11.54296875" style="58" customWidth="1"/>
    <col min="9472" max="9472" width="49.1796875" style="58" customWidth="1"/>
    <col min="9473" max="9475" width="17.7265625" style="58" customWidth="1"/>
    <col min="9476" max="9476" width="11.7265625" style="58" customWidth="1"/>
    <col min="9477" max="9477" width="15.54296875" style="58" customWidth="1"/>
    <col min="9478" max="9478" width="13.81640625" style="58" customWidth="1"/>
    <col min="9479" max="9484" width="15.1796875" style="58" customWidth="1"/>
    <col min="9485" max="9487" width="0" style="58" hidden="1" customWidth="1"/>
    <col min="9488" max="9488" width="15.1796875" style="58" customWidth="1"/>
    <col min="9489" max="9726" width="9.1796875" style="58"/>
    <col min="9727" max="9727" width="11.54296875" style="58" customWidth="1"/>
    <col min="9728" max="9728" width="49.1796875" style="58" customWidth="1"/>
    <col min="9729" max="9731" width="17.7265625" style="58" customWidth="1"/>
    <col min="9732" max="9732" width="11.7265625" style="58" customWidth="1"/>
    <col min="9733" max="9733" width="15.54296875" style="58" customWidth="1"/>
    <col min="9734" max="9734" width="13.81640625" style="58" customWidth="1"/>
    <col min="9735" max="9740" width="15.1796875" style="58" customWidth="1"/>
    <col min="9741" max="9743" width="0" style="58" hidden="1" customWidth="1"/>
    <col min="9744" max="9744" width="15.1796875" style="58" customWidth="1"/>
    <col min="9745" max="9982" width="9.1796875" style="58"/>
    <col min="9983" max="9983" width="11.54296875" style="58" customWidth="1"/>
    <col min="9984" max="9984" width="49.1796875" style="58" customWidth="1"/>
    <col min="9985" max="9987" width="17.7265625" style="58" customWidth="1"/>
    <col min="9988" max="9988" width="11.7265625" style="58" customWidth="1"/>
    <col min="9989" max="9989" width="15.54296875" style="58" customWidth="1"/>
    <col min="9990" max="9990" width="13.81640625" style="58" customWidth="1"/>
    <col min="9991" max="9996" width="15.1796875" style="58" customWidth="1"/>
    <col min="9997" max="9999" width="0" style="58" hidden="1" customWidth="1"/>
    <col min="10000" max="10000" width="15.1796875" style="58" customWidth="1"/>
    <col min="10001" max="10238" width="9.1796875" style="58"/>
    <col min="10239" max="10239" width="11.54296875" style="58" customWidth="1"/>
    <col min="10240" max="10240" width="49.1796875" style="58" customWidth="1"/>
    <col min="10241" max="10243" width="17.7265625" style="58" customWidth="1"/>
    <col min="10244" max="10244" width="11.7265625" style="58" customWidth="1"/>
    <col min="10245" max="10245" width="15.54296875" style="58" customWidth="1"/>
    <col min="10246" max="10246" width="13.81640625" style="58" customWidth="1"/>
    <col min="10247" max="10252" width="15.1796875" style="58" customWidth="1"/>
    <col min="10253" max="10255" width="0" style="58" hidden="1" customWidth="1"/>
    <col min="10256" max="10256" width="15.1796875" style="58" customWidth="1"/>
    <col min="10257" max="10494" width="9.1796875" style="58"/>
    <col min="10495" max="10495" width="11.54296875" style="58" customWidth="1"/>
    <col min="10496" max="10496" width="49.1796875" style="58" customWidth="1"/>
    <col min="10497" max="10499" width="17.7265625" style="58" customWidth="1"/>
    <col min="10500" max="10500" width="11.7265625" style="58" customWidth="1"/>
    <col min="10501" max="10501" width="15.54296875" style="58" customWidth="1"/>
    <col min="10502" max="10502" width="13.81640625" style="58" customWidth="1"/>
    <col min="10503" max="10508" width="15.1796875" style="58" customWidth="1"/>
    <col min="10509" max="10511" width="0" style="58" hidden="1" customWidth="1"/>
    <col min="10512" max="10512" width="15.1796875" style="58" customWidth="1"/>
    <col min="10513" max="10750" width="9.1796875" style="58"/>
    <col min="10751" max="10751" width="11.54296875" style="58" customWidth="1"/>
    <col min="10752" max="10752" width="49.1796875" style="58" customWidth="1"/>
    <col min="10753" max="10755" width="17.7265625" style="58" customWidth="1"/>
    <col min="10756" max="10756" width="11.7265625" style="58" customWidth="1"/>
    <col min="10757" max="10757" width="15.54296875" style="58" customWidth="1"/>
    <col min="10758" max="10758" width="13.81640625" style="58" customWidth="1"/>
    <col min="10759" max="10764" width="15.1796875" style="58" customWidth="1"/>
    <col min="10765" max="10767" width="0" style="58" hidden="1" customWidth="1"/>
    <col min="10768" max="10768" width="15.1796875" style="58" customWidth="1"/>
    <col min="10769" max="11006" width="9.1796875" style="58"/>
    <col min="11007" max="11007" width="11.54296875" style="58" customWidth="1"/>
    <col min="11008" max="11008" width="49.1796875" style="58" customWidth="1"/>
    <col min="11009" max="11011" width="17.7265625" style="58" customWidth="1"/>
    <col min="11012" max="11012" width="11.7265625" style="58" customWidth="1"/>
    <col min="11013" max="11013" width="15.54296875" style="58" customWidth="1"/>
    <col min="11014" max="11014" width="13.81640625" style="58" customWidth="1"/>
    <col min="11015" max="11020" width="15.1796875" style="58" customWidth="1"/>
    <col min="11021" max="11023" width="0" style="58" hidden="1" customWidth="1"/>
    <col min="11024" max="11024" width="15.1796875" style="58" customWidth="1"/>
    <col min="11025" max="11262" width="9.1796875" style="58"/>
    <col min="11263" max="11263" width="11.54296875" style="58" customWidth="1"/>
    <col min="11264" max="11264" width="49.1796875" style="58" customWidth="1"/>
    <col min="11265" max="11267" width="17.7265625" style="58" customWidth="1"/>
    <col min="11268" max="11268" width="11.7265625" style="58" customWidth="1"/>
    <col min="11269" max="11269" width="15.54296875" style="58" customWidth="1"/>
    <col min="11270" max="11270" width="13.81640625" style="58" customWidth="1"/>
    <col min="11271" max="11276" width="15.1796875" style="58" customWidth="1"/>
    <col min="11277" max="11279" width="0" style="58" hidden="1" customWidth="1"/>
    <col min="11280" max="11280" width="15.1796875" style="58" customWidth="1"/>
    <col min="11281" max="11518" width="9.1796875" style="58"/>
    <col min="11519" max="11519" width="11.54296875" style="58" customWidth="1"/>
    <col min="11520" max="11520" width="49.1796875" style="58" customWidth="1"/>
    <col min="11521" max="11523" width="17.7265625" style="58" customWidth="1"/>
    <col min="11524" max="11524" width="11.7265625" style="58" customWidth="1"/>
    <col min="11525" max="11525" width="15.54296875" style="58" customWidth="1"/>
    <col min="11526" max="11526" width="13.81640625" style="58" customWidth="1"/>
    <col min="11527" max="11532" width="15.1796875" style="58" customWidth="1"/>
    <col min="11533" max="11535" width="0" style="58" hidden="1" customWidth="1"/>
    <col min="11536" max="11536" width="15.1796875" style="58" customWidth="1"/>
    <col min="11537" max="11774" width="9.1796875" style="58"/>
    <col min="11775" max="11775" width="11.54296875" style="58" customWidth="1"/>
    <col min="11776" max="11776" width="49.1796875" style="58" customWidth="1"/>
    <col min="11777" max="11779" width="17.7265625" style="58" customWidth="1"/>
    <col min="11780" max="11780" width="11.7265625" style="58" customWidth="1"/>
    <col min="11781" max="11781" width="15.54296875" style="58" customWidth="1"/>
    <col min="11782" max="11782" width="13.81640625" style="58" customWidth="1"/>
    <col min="11783" max="11788" width="15.1796875" style="58" customWidth="1"/>
    <col min="11789" max="11791" width="0" style="58" hidden="1" customWidth="1"/>
    <col min="11792" max="11792" width="15.1796875" style="58" customWidth="1"/>
    <col min="11793" max="12030" width="9.1796875" style="58"/>
    <col min="12031" max="12031" width="11.54296875" style="58" customWidth="1"/>
    <col min="12032" max="12032" width="49.1796875" style="58" customWidth="1"/>
    <col min="12033" max="12035" width="17.7265625" style="58" customWidth="1"/>
    <col min="12036" max="12036" width="11.7265625" style="58" customWidth="1"/>
    <col min="12037" max="12037" width="15.54296875" style="58" customWidth="1"/>
    <col min="12038" max="12038" width="13.81640625" style="58" customWidth="1"/>
    <col min="12039" max="12044" width="15.1796875" style="58" customWidth="1"/>
    <col min="12045" max="12047" width="0" style="58" hidden="1" customWidth="1"/>
    <col min="12048" max="12048" width="15.1796875" style="58" customWidth="1"/>
    <col min="12049" max="12286" width="9.1796875" style="58"/>
    <col min="12287" max="12287" width="11.54296875" style="58" customWidth="1"/>
    <col min="12288" max="12288" width="49.1796875" style="58" customWidth="1"/>
    <col min="12289" max="12291" width="17.7265625" style="58" customWidth="1"/>
    <col min="12292" max="12292" width="11.7265625" style="58" customWidth="1"/>
    <col min="12293" max="12293" width="15.54296875" style="58" customWidth="1"/>
    <col min="12294" max="12294" width="13.81640625" style="58" customWidth="1"/>
    <col min="12295" max="12300" width="15.1796875" style="58" customWidth="1"/>
    <col min="12301" max="12303" width="0" style="58" hidden="1" customWidth="1"/>
    <col min="12304" max="12304" width="15.1796875" style="58" customWidth="1"/>
    <col min="12305" max="12542" width="9.1796875" style="58"/>
    <col min="12543" max="12543" width="11.54296875" style="58" customWidth="1"/>
    <col min="12544" max="12544" width="49.1796875" style="58" customWidth="1"/>
    <col min="12545" max="12547" width="17.7265625" style="58" customWidth="1"/>
    <col min="12548" max="12548" width="11.7265625" style="58" customWidth="1"/>
    <col min="12549" max="12549" width="15.54296875" style="58" customWidth="1"/>
    <col min="12550" max="12550" width="13.81640625" style="58" customWidth="1"/>
    <col min="12551" max="12556" width="15.1796875" style="58" customWidth="1"/>
    <col min="12557" max="12559" width="0" style="58" hidden="1" customWidth="1"/>
    <col min="12560" max="12560" width="15.1796875" style="58" customWidth="1"/>
    <col min="12561" max="12798" width="9.1796875" style="58"/>
    <col min="12799" max="12799" width="11.54296875" style="58" customWidth="1"/>
    <col min="12800" max="12800" width="49.1796875" style="58" customWidth="1"/>
    <col min="12801" max="12803" width="17.7265625" style="58" customWidth="1"/>
    <col min="12804" max="12804" width="11.7265625" style="58" customWidth="1"/>
    <col min="12805" max="12805" width="15.54296875" style="58" customWidth="1"/>
    <col min="12806" max="12806" width="13.81640625" style="58" customWidth="1"/>
    <col min="12807" max="12812" width="15.1796875" style="58" customWidth="1"/>
    <col min="12813" max="12815" width="0" style="58" hidden="1" customWidth="1"/>
    <col min="12816" max="12816" width="15.1796875" style="58" customWidth="1"/>
    <col min="12817" max="13054" width="9.1796875" style="58"/>
    <col min="13055" max="13055" width="11.54296875" style="58" customWidth="1"/>
    <col min="13056" max="13056" width="49.1796875" style="58" customWidth="1"/>
    <col min="13057" max="13059" width="17.7265625" style="58" customWidth="1"/>
    <col min="13060" max="13060" width="11.7265625" style="58" customWidth="1"/>
    <col min="13061" max="13061" width="15.54296875" style="58" customWidth="1"/>
    <col min="13062" max="13062" width="13.81640625" style="58" customWidth="1"/>
    <col min="13063" max="13068" width="15.1796875" style="58" customWidth="1"/>
    <col min="13069" max="13071" width="0" style="58" hidden="1" customWidth="1"/>
    <col min="13072" max="13072" width="15.1796875" style="58" customWidth="1"/>
    <col min="13073" max="13310" width="9.1796875" style="58"/>
    <col min="13311" max="13311" width="11.54296875" style="58" customWidth="1"/>
    <col min="13312" max="13312" width="49.1796875" style="58" customWidth="1"/>
    <col min="13313" max="13315" width="17.7265625" style="58" customWidth="1"/>
    <col min="13316" max="13316" width="11.7265625" style="58" customWidth="1"/>
    <col min="13317" max="13317" width="15.54296875" style="58" customWidth="1"/>
    <col min="13318" max="13318" width="13.81640625" style="58" customWidth="1"/>
    <col min="13319" max="13324" width="15.1796875" style="58" customWidth="1"/>
    <col min="13325" max="13327" width="0" style="58" hidden="1" customWidth="1"/>
    <col min="13328" max="13328" width="15.1796875" style="58" customWidth="1"/>
    <col min="13329" max="13566" width="9.1796875" style="58"/>
    <col min="13567" max="13567" width="11.54296875" style="58" customWidth="1"/>
    <col min="13568" max="13568" width="49.1796875" style="58" customWidth="1"/>
    <col min="13569" max="13571" width="17.7265625" style="58" customWidth="1"/>
    <col min="13572" max="13572" width="11.7265625" style="58" customWidth="1"/>
    <col min="13573" max="13573" width="15.54296875" style="58" customWidth="1"/>
    <col min="13574" max="13574" width="13.81640625" style="58" customWidth="1"/>
    <col min="13575" max="13580" width="15.1796875" style="58" customWidth="1"/>
    <col min="13581" max="13583" width="0" style="58" hidden="1" customWidth="1"/>
    <col min="13584" max="13584" width="15.1796875" style="58" customWidth="1"/>
    <col min="13585" max="13822" width="9.1796875" style="58"/>
    <col min="13823" max="13823" width="11.54296875" style="58" customWidth="1"/>
    <col min="13824" max="13824" width="49.1796875" style="58" customWidth="1"/>
    <col min="13825" max="13827" width="17.7265625" style="58" customWidth="1"/>
    <col min="13828" max="13828" width="11.7265625" style="58" customWidth="1"/>
    <col min="13829" max="13829" width="15.54296875" style="58" customWidth="1"/>
    <col min="13830" max="13830" width="13.81640625" style="58" customWidth="1"/>
    <col min="13831" max="13836" width="15.1796875" style="58" customWidth="1"/>
    <col min="13837" max="13839" width="0" style="58" hidden="1" customWidth="1"/>
    <col min="13840" max="13840" width="15.1796875" style="58" customWidth="1"/>
    <col min="13841" max="14078" width="9.1796875" style="58"/>
    <col min="14079" max="14079" width="11.54296875" style="58" customWidth="1"/>
    <col min="14080" max="14080" width="49.1796875" style="58" customWidth="1"/>
    <col min="14081" max="14083" width="17.7265625" style="58" customWidth="1"/>
    <col min="14084" max="14084" width="11.7265625" style="58" customWidth="1"/>
    <col min="14085" max="14085" width="15.54296875" style="58" customWidth="1"/>
    <col min="14086" max="14086" width="13.81640625" style="58" customWidth="1"/>
    <col min="14087" max="14092" width="15.1796875" style="58" customWidth="1"/>
    <col min="14093" max="14095" width="0" style="58" hidden="1" customWidth="1"/>
    <col min="14096" max="14096" width="15.1796875" style="58" customWidth="1"/>
    <col min="14097" max="14334" width="9.1796875" style="58"/>
    <col min="14335" max="14335" width="11.54296875" style="58" customWidth="1"/>
    <col min="14336" max="14336" width="49.1796875" style="58" customWidth="1"/>
    <col min="14337" max="14339" width="17.7265625" style="58" customWidth="1"/>
    <col min="14340" max="14340" width="11.7265625" style="58" customWidth="1"/>
    <col min="14341" max="14341" width="15.54296875" style="58" customWidth="1"/>
    <col min="14342" max="14342" width="13.81640625" style="58" customWidth="1"/>
    <col min="14343" max="14348" width="15.1796875" style="58" customWidth="1"/>
    <col min="14349" max="14351" width="0" style="58" hidden="1" customWidth="1"/>
    <col min="14352" max="14352" width="15.1796875" style="58" customWidth="1"/>
    <col min="14353" max="14590" width="9.1796875" style="58"/>
    <col min="14591" max="14591" width="11.54296875" style="58" customWidth="1"/>
    <col min="14592" max="14592" width="49.1796875" style="58" customWidth="1"/>
    <col min="14593" max="14595" width="17.7265625" style="58" customWidth="1"/>
    <col min="14596" max="14596" width="11.7265625" style="58" customWidth="1"/>
    <col min="14597" max="14597" width="15.54296875" style="58" customWidth="1"/>
    <col min="14598" max="14598" width="13.81640625" style="58" customWidth="1"/>
    <col min="14599" max="14604" width="15.1796875" style="58" customWidth="1"/>
    <col min="14605" max="14607" width="0" style="58" hidden="1" customWidth="1"/>
    <col min="14608" max="14608" width="15.1796875" style="58" customWidth="1"/>
    <col min="14609" max="14846" width="9.1796875" style="58"/>
    <col min="14847" max="14847" width="11.54296875" style="58" customWidth="1"/>
    <col min="14848" max="14848" width="49.1796875" style="58" customWidth="1"/>
    <col min="14849" max="14851" width="17.7265625" style="58" customWidth="1"/>
    <col min="14852" max="14852" width="11.7265625" style="58" customWidth="1"/>
    <col min="14853" max="14853" width="15.54296875" style="58" customWidth="1"/>
    <col min="14854" max="14854" width="13.81640625" style="58" customWidth="1"/>
    <col min="14855" max="14860" width="15.1796875" style="58" customWidth="1"/>
    <col min="14861" max="14863" width="0" style="58" hidden="1" customWidth="1"/>
    <col min="14864" max="14864" width="15.1796875" style="58" customWidth="1"/>
    <col min="14865" max="15102" width="9.1796875" style="58"/>
    <col min="15103" max="15103" width="11.54296875" style="58" customWidth="1"/>
    <col min="15104" max="15104" width="49.1796875" style="58" customWidth="1"/>
    <col min="15105" max="15107" width="17.7265625" style="58" customWidth="1"/>
    <col min="15108" max="15108" width="11.7265625" style="58" customWidth="1"/>
    <col min="15109" max="15109" width="15.54296875" style="58" customWidth="1"/>
    <col min="15110" max="15110" width="13.81640625" style="58" customWidth="1"/>
    <col min="15111" max="15116" width="15.1796875" style="58" customWidth="1"/>
    <col min="15117" max="15119" width="0" style="58" hidden="1" customWidth="1"/>
    <col min="15120" max="15120" width="15.1796875" style="58" customWidth="1"/>
    <col min="15121" max="15358" width="9.1796875" style="58"/>
    <col min="15359" max="15359" width="11.54296875" style="58" customWidth="1"/>
    <col min="15360" max="15360" width="49.1796875" style="58" customWidth="1"/>
    <col min="15361" max="15363" width="17.7265625" style="58" customWidth="1"/>
    <col min="15364" max="15364" width="11.7265625" style="58" customWidth="1"/>
    <col min="15365" max="15365" width="15.54296875" style="58" customWidth="1"/>
    <col min="15366" max="15366" width="13.81640625" style="58" customWidth="1"/>
    <col min="15367" max="15372" width="15.1796875" style="58" customWidth="1"/>
    <col min="15373" max="15375" width="0" style="58" hidden="1" customWidth="1"/>
    <col min="15376" max="15376" width="15.1796875" style="58" customWidth="1"/>
    <col min="15377" max="15614" width="9.1796875" style="58"/>
    <col min="15615" max="15615" width="11.54296875" style="58" customWidth="1"/>
    <col min="15616" max="15616" width="49.1796875" style="58" customWidth="1"/>
    <col min="15617" max="15619" width="17.7265625" style="58" customWidth="1"/>
    <col min="15620" max="15620" width="11.7265625" style="58" customWidth="1"/>
    <col min="15621" max="15621" width="15.54296875" style="58" customWidth="1"/>
    <col min="15622" max="15622" width="13.81640625" style="58" customWidth="1"/>
    <col min="15623" max="15628" width="15.1796875" style="58" customWidth="1"/>
    <col min="15629" max="15631" width="0" style="58" hidden="1" customWidth="1"/>
    <col min="15632" max="15632" width="15.1796875" style="58" customWidth="1"/>
    <col min="15633" max="15870" width="9.1796875" style="58"/>
    <col min="15871" max="15871" width="11.54296875" style="58" customWidth="1"/>
    <col min="15872" max="15872" width="49.1796875" style="58" customWidth="1"/>
    <col min="15873" max="15875" width="17.7265625" style="58" customWidth="1"/>
    <col min="15876" max="15876" width="11.7265625" style="58" customWidth="1"/>
    <col min="15877" max="15877" width="15.54296875" style="58" customWidth="1"/>
    <col min="15878" max="15878" width="13.81640625" style="58" customWidth="1"/>
    <col min="15879" max="15884" width="15.1796875" style="58" customWidth="1"/>
    <col min="15885" max="15887" width="0" style="58" hidden="1" customWidth="1"/>
    <col min="15888" max="15888" width="15.1796875" style="58" customWidth="1"/>
    <col min="15889" max="16126" width="9.1796875" style="58"/>
    <col min="16127" max="16127" width="11.54296875" style="58" customWidth="1"/>
    <col min="16128" max="16128" width="49.1796875" style="58" customWidth="1"/>
    <col min="16129" max="16131" width="17.7265625" style="58" customWidth="1"/>
    <col min="16132" max="16132" width="11.7265625" style="58" customWidth="1"/>
    <col min="16133" max="16133" width="15.54296875" style="58" customWidth="1"/>
    <col min="16134" max="16134" width="13.81640625" style="58" customWidth="1"/>
    <col min="16135" max="16140" width="15.1796875" style="58" customWidth="1"/>
    <col min="16141" max="16143" width="0" style="58" hidden="1" customWidth="1"/>
    <col min="16144" max="16144" width="15.1796875" style="58" customWidth="1"/>
    <col min="16145" max="16384" width="9.1796875" style="58"/>
  </cols>
  <sheetData>
    <row r="1" spans="1:7" ht="32.25" customHeight="1" x14ac:dyDescent="0.3">
      <c r="A1" s="310" t="s">
        <v>122</v>
      </c>
      <c r="B1" s="310"/>
      <c r="C1" s="310"/>
      <c r="D1" s="310"/>
      <c r="E1" s="310"/>
      <c r="F1" s="107"/>
      <c r="G1" s="107"/>
    </row>
    <row r="2" spans="1:7" ht="20.25" customHeight="1" x14ac:dyDescent="0.3">
      <c r="A2" s="310"/>
      <c r="B2" s="310"/>
      <c r="C2" s="310"/>
      <c r="D2" s="310"/>
      <c r="E2" s="310"/>
      <c r="F2" s="107"/>
      <c r="G2" s="107"/>
    </row>
    <row r="3" spans="1:7" ht="20.25" customHeight="1" x14ac:dyDescent="0.3">
      <c r="A3" s="118"/>
      <c r="B3" s="118"/>
      <c r="C3" s="118"/>
      <c r="D3" s="118"/>
      <c r="E3" s="118"/>
      <c r="F3" s="107"/>
      <c r="G3" s="107"/>
    </row>
    <row r="4" spans="1:7" ht="16.5" x14ac:dyDescent="0.3">
      <c r="A4" s="284" t="s">
        <v>10</v>
      </c>
      <c r="B4" s="284"/>
      <c r="C4" s="284"/>
      <c r="D4" s="284"/>
      <c r="E4" s="284"/>
    </row>
    <row r="5" spans="1:7" ht="16.5" x14ac:dyDescent="0.3">
      <c r="A5" s="125"/>
      <c r="B5" s="125"/>
      <c r="C5" s="125"/>
      <c r="D5" s="125"/>
      <c r="E5" s="125"/>
    </row>
    <row r="6" spans="1:7" ht="16.5" x14ac:dyDescent="0.3">
      <c r="A6" s="284" t="s">
        <v>3</v>
      </c>
      <c r="B6" s="284"/>
      <c r="C6" s="284"/>
      <c r="D6" s="284"/>
      <c r="E6" s="284"/>
    </row>
    <row r="7" spans="1:7" ht="16.5" x14ac:dyDescent="0.3">
      <c r="A7" s="125"/>
      <c r="B7" s="125"/>
      <c r="C7" s="125"/>
      <c r="D7" s="125"/>
      <c r="E7" s="125"/>
    </row>
    <row r="8" spans="1:7" ht="22.5" customHeight="1" x14ac:dyDescent="0.3">
      <c r="A8" s="284" t="s">
        <v>80</v>
      </c>
      <c r="B8" s="284"/>
      <c r="C8" s="284"/>
      <c r="D8" s="284"/>
      <c r="E8" s="284"/>
    </row>
    <row r="9" spans="1:7" ht="20" x14ac:dyDescent="0.3">
      <c r="A9" s="312"/>
      <c r="B9" s="312"/>
      <c r="C9" s="312"/>
      <c r="D9" s="312"/>
      <c r="E9" s="312"/>
    </row>
    <row r="10" spans="1:7" s="104" customFormat="1" x14ac:dyDescent="0.3">
      <c r="A10" s="106"/>
      <c r="D10" s="105"/>
      <c r="E10" s="105"/>
    </row>
    <row r="11" spans="1:7" ht="15.75" customHeight="1" x14ac:dyDescent="0.3">
      <c r="A11" s="291" t="s">
        <v>55</v>
      </c>
      <c r="B11" s="289" t="s">
        <v>54</v>
      </c>
      <c r="C11" s="285" t="s">
        <v>120</v>
      </c>
      <c r="D11" s="285" t="s">
        <v>43</v>
      </c>
      <c r="E11" s="287" t="s">
        <v>121</v>
      </c>
    </row>
    <row r="12" spans="1:7" ht="38.25" customHeight="1" x14ac:dyDescent="0.3">
      <c r="A12" s="292"/>
      <c r="B12" s="290"/>
      <c r="C12" s="286"/>
      <c r="D12" s="286"/>
      <c r="E12" s="288"/>
    </row>
    <row r="13" spans="1:7" s="68" customFormat="1" ht="11.5" x14ac:dyDescent="0.25">
      <c r="A13" s="108">
        <v>1</v>
      </c>
      <c r="B13" s="108">
        <v>2</v>
      </c>
      <c r="C13" s="96">
        <v>3</v>
      </c>
      <c r="D13" s="95">
        <v>4</v>
      </c>
      <c r="E13" s="95">
        <v>5</v>
      </c>
    </row>
    <row r="14" spans="1:7" s="68" customFormat="1" ht="17.5" x14ac:dyDescent="0.25">
      <c r="A14" s="311" t="s">
        <v>53</v>
      </c>
      <c r="B14" s="311"/>
      <c r="C14" s="103">
        <f>C15+C18+C20+C23+C27</f>
        <v>3069644.6300000004</v>
      </c>
      <c r="D14" s="103">
        <f>D15+D18+D20+D23+D27</f>
        <v>226906.06</v>
      </c>
      <c r="E14" s="103">
        <f>E15+E18+E20+E23+E27</f>
        <v>3296550.69</v>
      </c>
    </row>
    <row r="15" spans="1:7" s="68" customFormat="1" ht="20.25" customHeight="1" x14ac:dyDescent="0.25">
      <c r="A15" s="171" t="s">
        <v>79</v>
      </c>
      <c r="B15" s="170" t="s">
        <v>78</v>
      </c>
      <c r="C15" s="169">
        <f>C17</f>
        <v>12687.86</v>
      </c>
      <c r="D15" s="169">
        <f>SUM(D16:D17)</f>
        <v>-1885.5999999999995</v>
      </c>
      <c r="E15" s="172">
        <f>SUM(E16:E17)</f>
        <v>10802.260000000002</v>
      </c>
    </row>
    <row r="16" spans="1:7" s="68" customFormat="1" ht="24" customHeight="1" x14ac:dyDescent="0.3">
      <c r="A16" s="160" t="s">
        <v>141</v>
      </c>
      <c r="B16" s="168" t="s">
        <v>129</v>
      </c>
      <c r="C16" s="270">
        <v>0</v>
      </c>
      <c r="D16" s="167">
        <v>4802.26</v>
      </c>
      <c r="E16" s="173">
        <f>C16+D16</f>
        <v>4802.26</v>
      </c>
    </row>
    <row r="17" spans="1:40" s="68" customFormat="1" ht="28.5" customHeight="1" x14ac:dyDescent="0.3">
      <c r="A17" s="160" t="s">
        <v>77</v>
      </c>
      <c r="B17" s="168" t="s">
        <v>76</v>
      </c>
      <c r="C17" s="270">
        <v>12687.86</v>
      </c>
      <c r="D17" s="167">
        <v>-6687.86</v>
      </c>
      <c r="E17" s="173">
        <f>C17+D17</f>
        <v>6000.0000000000009</v>
      </c>
    </row>
    <row r="18" spans="1:40" ht="27" customHeight="1" x14ac:dyDescent="0.3">
      <c r="A18" s="158" t="s">
        <v>75</v>
      </c>
      <c r="B18" s="163" t="s">
        <v>74</v>
      </c>
      <c r="C18" s="156">
        <f>C19</f>
        <v>6500.7</v>
      </c>
      <c r="D18" s="156">
        <f>D19</f>
        <v>-0.69</v>
      </c>
      <c r="E18" s="155">
        <f>E19</f>
        <v>6500.01</v>
      </c>
    </row>
    <row r="19" spans="1:40" ht="27" customHeight="1" x14ac:dyDescent="0.3">
      <c r="A19" s="166" t="s">
        <v>73</v>
      </c>
      <c r="B19" s="162" t="s">
        <v>72</v>
      </c>
      <c r="C19" s="165">
        <v>6500.7</v>
      </c>
      <c r="D19" s="165">
        <v>-0.69</v>
      </c>
      <c r="E19" s="174">
        <f>C19+D19</f>
        <v>6500.01</v>
      </c>
    </row>
    <row r="20" spans="1:40" s="102" customFormat="1" ht="28.5" customHeight="1" x14ac:dyDescent="0.3">
      <c r="A20" s="158" t="s">
        <v>71</v>
      </c>
      <c r="B20" s="157" t="s">
        <v>70</v>
      </c>
      <c r="C20" s="164">
        <f>SUM(C21,C22)</f>
        <v>278730</v>
      </c>
      <c r="D20" s="164">
        <f>SUM(D21,D22)</f>
        <v>900</v>
      </c>
      <c r="E20" s="175">
        <f>SUM(E21,E22)</f>
        <v>279630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97"/>
      <c r="AJ20" s="97"/>
      <c r="AK20" s="97"/>
      <c r="AL20" s="97"/>
      <c r="AM20" s="97"/>
      <c r="AN20" s="97"/>
    </row>
    <row r="21" spans="1:40" s="102" customFormat="1" ht="21" customHeight="1" x14ac:dyDescent="0.3">
      <c r="A21" s="160" t="s">
        <v>69</v>
      </c>
      <c r="B21" s="162" t="s">
        <v>68</v>
      </c>
      <c r="C21" s="159">
        <v>174130</v>
      </c>
      <c r="D21" s="159">
        <v>900</v>
      </c>
      <c r="E21" s="176">
        <f>C21+D21</f>
        <v>175030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97"/>
      <c r="AJ21" s="97"/>
      <c r="AK21" s="97"/>
      <c r="AL21" s="97"/>
      <c r="AM21" s="97"/>
      <c r="AN21" s="97"/>
    </row>
    <row r="22" spans="1:40" s="102" customFormat="1" ht="21" customHeight="1" x14ac:dyDescent="0.3">
      <c r="A22" s="160" t="s">
        <v>67</v>
      </c>
      <c r="B22" s="162" t="s">
        <v>66</v>
      </c>
      <c r="C22" s="159">
        <v>104600</v>
      </c>
      <c r="D22" s="159"/>
      <c r="E22" s="176">
        <f>C22+D22</f>
        <v>104600</v>
      </c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97"/>
      <c r="AJ22" s="97"/>
      <c r="AK22" s="97"/>
      <c r="AL22" s="97"/>
      <c r="AM22" s="97"/>
      <c r="AN22" s="97"/>
    </row>
    <row r="23" spans="1:40" ht="27.75" customHeight="1" x14ac:dyDescent="0.3">
      <c r="A23" s="158" t="s">
        <v>63</v>
      </c>
      <c r="B23" s="163" t="s">
        <v>62</v>
      </c>
      <c r="C23" s="156">
        <f>SUM(C24:C26)</f>
        <v>2771296.0700000003</v>
      </c>
      <c r="D23" s="156">
        <f>SUM(D24:D26)</f>
        <v>226587.35</v>
      </c>
      <c r="E23" s="156">
        <f>SUM(E24:E26)</f>
        <v>2997883.42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97"/>
      <c r="AJ23" s="97"/>
      <c r="AK23" s="97"/>
      <c r="AL23" s="97"/>
      <c r="AM23" s="97"/>
      <c r="AN23" s="97"/>
    </row>
    <row r="24" spans="1:40" ht="27.75" customHeight="1" x14ac:dyDescent="0.3">
      <c r="A24" s="160" t="s">
        <v>142</v>
      </c>
      <c r="B24" s="162" t="s">
        <v>123</v>
      </c>
      <c r="C24" s="167">
        <v>2727797.14</v>
      </c>
      <c r="D24" s="167">
        <v>219231.03</v>
      </c>
      <c r="E24" s="173">
        <f>C24+D24</f>
        <v>2947028.17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97"/>
      <c r="AJ24" s="97"/>
      <c r="AK24" s="97"/>
      <c r="AL24" s="97"/>
      <c r="AM24" s="97"/>
      <c r="AN24" s="97"/>
    </row>
    <row r="25" spans="1:40" ht="27.75" customHeight="1" x14ac:dyDescent="0.3">
      <c r="A25" s="160" t="s">
        <v>143</v>
      </c>
      <c r="B25" s="162" t="s">
        <v>132</v>
      </c>
      <c r="C25" s="167">
        <v>40955</v>
      </c>
      <c r="D25" s="167">
        <v>0</v>
      </c>
      <c r="E25" s="173">
        <f>C25+D25</f>
        <v>40955</v>
      </c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97"/>
      <c r="AJ25" s="97"/>
      <c r="AK25" s="97"/>
      <c r="AL25" s="97"/>
      <c r="AM25" s="97"/>
      <c r="AN25" s="97"/>
    </row>
    <row r="26" spans="1:40" ht="30" customHeight="1" x14ac:dyDescent="0.3">
      <c r="A26" s="160" t="s">
        <v>144</v>
      </c>
      <c r="B26" s="162" t="s">
        <v>140</v>
      </c>
      <c r="C26" s="161">
        <v>2543.9299999999998</v>
      </c>
      <c r="D26" s="161">
        <v>7356.32</v>
      </c>
      <c r="E26" s="177">
        <f>C26+D26</f>
        <v>9900.25</v>
      </c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97"/>
      <c r="AJ26" s="97"/>
      <c r="AK26" s="97"/>
      <c r="AL26" s="97"/>
      <c r="AM26" s="97"/>
      <c r="AN26" s="97"/>
    </row>
    <row r="27" spans="1:40" ht="18" customHeight="1" x14ac:dyDescent="0.3">
      <c r="A27" s="158" t="s">
        <v>61</v>
      </c>
      <c r="B27" s="157" t="s">
        <v>60</v>
      </c>
      <c r="C27" s="156">
        <f>C28</f>
        <v>430</v>
      </c>
      <c r="D27" s="156">
        <f>D28</f>
        <v>1305</v>
      </c>
      <c r="E27" s="155">
        <f>E28</f>
        <v>1735</v>
      </c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97"/>
      <c r="AJ27" s="97"/>
      <c r="AK27" s="97"/>
      <c r="AL27" s="97"/>
      <c r="AM27" s="97"/>
      <c r="AN27" s="97"/>
    </row>
    <row r="28" spans="1:40" s="102" customFormat="1" ht="39.75" customHeight="1" x14ac:dyDescent="0.3">
      <c r="A28" s="154" t="s">
        <v>59</v>
      </c>
      <c r="B28" s="153" t="s">
        <v>58</v>
      </c>
      <c r="C28" s="152">
        <v>430</v>
      </c>
      <c r="D28" s="152">
        <v>1305</v>
      </c>
      <c r="E28" s="178">
        <f>C28+D28</f>
        <v>1735</v>
      </c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97"/>
      <c r="AJ28" s="97"/>
      <c r="AK28" s="97"/>
      <c r="AL28" s="97"/>
      <c r="AM28" s="97"/>
      <c r="AN28" s="97"/>
    </row>
    <row r="29" spans="1:40" x14ac:dyDescent="0.3">
      <c r="A29" s="101"/>
      <c r="B29" s="100"/>
      <c r="C29" s="99"/>
      <c r="D29" s="98"/>
      <c r="E29" s="9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97"/>
      <c r="AJ29" s="97"/>
      <c r="AK29" s="97"/>
      <c r="AL29" s="97"/>
      <c r="AM29" s="97"/>
      <c r="AN29" s="97"/>
    </row>
    <row r="30" spans="1:40" ht="14.5" customHeight="1" x14ac:dyDescent="0.3"/>
    <row r="31" spans="1:40" s="87" customFormat="1" ht="28.9" customHeight="1" x14ac:dyDescent="0.3">
      <c r="A31" s="306" t="s">
        <v>50</v>
      </c>
      <c r="B31" s="306"/>
      <c r="C31" s="306"/>
      <c r="D31" s="306"/>
      <c r="E31" s="306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</row>
    <row r="32" spans="1:40" s="87" customFormat="1" ht="15" customHeight="1" x14ac:dyDescent="0.3">
      <c r="A32" s="291" t="s">
        <v>55</v>
      </c>
      <c r="B32" s="289" t="s">
        <v>54</v>
      </c>
      <c r="C32" s="285" t="s">
        <v>120</v>
      </c>
      <c r="D32" s="285" t="s">
        <v>43</v>
      </c>
      <c r="E32" s="287" t="s">
        <v>121</v>
      </c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</row>
    <row r="33" spans="1:34" s="87" customFormat="1" ht="44.25" customHeight="1" x14ac:dyDescent="0.3">
      <c r="A33" s="292"/>
      <c r="B33" s="290"/>
      <c r="C33" s="286"/>
      <c r="D33" s="286"/>
      <c r="E33" s="28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</row>
    <row r="34" spans="1:34" s="87" customFormat="1" ht="15" customHeight="1" x14ac:dyDescent="0.3">
      <c r="A34" s="108">
        <v>1</v>
      </c>
      <c r="B34" s="108">
        <v>2</v>
      </c>
      <c r="C34" s="96">
        <v>3</v>
      </c>
      <c r="D34" s="95">
        <v>4</v>
      </c>
      <c r="E34" s="95">
        <v>5</v>
      </c>
      <c r="F34" s="68"/>
      <c r="G34" s="94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</row>
    <row r="35" spans="1:34" s="87" customFormat="1" ht="28.5" customHeight="1" x14ac:dyDescent="0.3">
      <c r="A35" s="307" t="s">
        <v>48</v>
      </c>
      <c r="B35" s="308"/>
      <c r="C35" s="151">
        <f>C36+C39+C41+C45+C49</f>
        <v>3074644.6300000004</v>
      </c>
      <c r="D35" s="151">
        <f>D36+D39+D41+D45+D49</f>
        <v>33945.64</v>
      </c>
      <c r="E35" s="271">
        <f>E36+E39+E41+E45+E49</f>
        <v>3108590.2700000005</v>
      </c>
      <c r="F35" s="68"/>
      <c r="G35" s="94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</row>
    <row r="36" spans="1:34" s="89" customFormat="1" ht="30" customHeight="1" x14ac:dyDescent="0.3">
      <c r="A36" s="114" t="s">
        <v>79</v>
      </c>
      <c r="B36" s="114" t="s">
        <v>78</v>
      </c>
      <c r="C36" s="150">
        <f>C38</f>
        <v>12687.86</v>
      </c>
      <c r="D36" s="150">
        <f>SUM(D37:D38)</f>
        <v>-2071.3099999999995</v>
      </c>
      <c r="E36" s="150">
        <f>SUM(E37:E38)</f>
        <v>10616.550000000001</v>
      </c>
      <c r="F36" s="58"/>
      <c r="G36" s="93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</row>
    <row r="37" spans="1:34" s="89" customFormat="1" ht="24.5" customHeight="1" x14ac:dyDescent="0.3">
      <c r="A37" s="141" t="s">
        <v>128</v>
      </c>
      <c r="B37" s="149" t="s">
        <v>129</v>
      </c>
      <c r="C37" s="139">
        <v>0</v>
      </c>
      <c r="D37" s="139">
        <v>4616.55</v>
      </c>
      <c r="E37" s="139">
        <f>C37+D37</f>
        <v>4616.55</v>
      </c>
      <c r="F37" s="58"/>
      <c r="G37" s="93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</row>
    <row r="38" spans="1:34" s="89" customFormat="1" ht="18.75" customHeight="1" x14ac:dyDescent="0.3">
      <c r="A38" s="141" t="s">
        <v>77</v>
      </c>
      <c r="B38" s="149" t="s">
        <v>76</v>
      </c>
      <c r="C38" s="139">
        <v>12687.86</v>
      </c>
      <c r="D38" s="139">
        <v>-6687.86</v>
      </c>
      <c r="E38" s="139">
        <f>C38+D38</f>
        <v>6000.0000000000009</v>
      </c>
      <c r="F38" s="92"/>
      <c r="G38" s="93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</row>
    <row r="39" spans="1:34" s="87" customFormat="1" ht="23.25" customHeight="1" x14ac:dyDescent="0.3">
      <c r="A39" s="148" t="s">
        <v>75</v>
      </c>
      <c r="B39" s="145" t="s">
        <v>74</v>
      </c>
      <c r="C39" s="142">
        <f>C40</f>
        <v>6500.7</v>
      </c>
      <c r="D39" s="150">
        <v>-0.69</v>
      </c>
      <c r="E39" s="142">
        <f>E40</f>
        <v>6500.01</v>
      </c>
      <c r="F39" s="91"/>
      <c r="G39" s="94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</row>
    <row r="40" spans="1:34" s="89" customFormat="1" ht="28.5" customHeight="1" x14ac:dyDescent="0.3">
      <c r="A40" s="147" t="s">
        <v>73</v>
      </c>
      <c r="B40" s="140" t="s">
        <v>72</v>
      </c>
      <c r="C40" s="139">
        <v>6500.7</v>
      </c>
      <c r="D40" s="139">
        <v>-0.69</v>
      </c>
      <c r="E40" s="139">
        <f>C40+D40</f>
        <v>6500.01</v>
      </c>
      <c r="F40" s="91"/>
      <c r="G40" s="94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</row>
    <row r="41" spans="1:34" s="87" customFormat="1" ht="28.5" customHeight="1" x14ac:dyDescent="0.3">
      <c r="A41" s="144" t="s">
        <v>71</v>
      </c>
      <c r="B41" s="143" t="s">
        <v>70</v>
      </c>
      <c r="C41" s="142">
        <f>C42+C43+C44</f>
        <v>283730</v>
      </c>
      <c r="D41" s="142">
        <f>D42+D43+D44</f>
        <v>32527.83</v>
      </c>
      <c r="E41" s="142">
        <f>E42+E43+E44</f>
        <v>316257.83</v>
      </c>
      <c r="F41" s="91"/>
      <c r="G41" s="94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</row>
    <row r="42" spans="1:34" s="89" customFormat="1" ht="24" customHeight="1" x14ac:dyDescent="0.3">
      <c r="A42" s="141" t="s">
        <v>69</v>
      </c>
      <c r="B42" s="140" t="s">
        <v>68</v>
      </c>
      <c r="C42" s="139">
        <v>174130</v>
      </c>
      <c r="D42" s="139">
        <v>900</v>
      </c>
      <c r="E42" s="139">
        <f>C42+D42</f>
        <v>175030</v>
      </c>
      <c r="F42" s="92"/>
      <c r="G42" s="93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</row>
    <row r="43" spans="1:34" s="87" customFormat="1" ht="20.25" customHeight="1" x14ac:dyDescent="0.3">
      <c r="A43" s="141" t="s">
        <v>67</v>
      </c>
      <c r="B43" s="140" t="s">
        <v>66</v>
      </c>
      <c r="C43" s="146">
        <v>104600</v>
      </c>
      <c r="D43" s="139">
        <v>0</v>
      </c>
      <c r="E43" s="139">
        <f t="shared" ref="E43:E44" si="0">C43+D43</f>
        <v>104600</v>
      </c>
      <c r="F43" s="92"/>
      <c r="G43" s="93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</row>
    <row r="44" spans="1:34" s="87" customFormat="1" ht="20.25" customHeight="1" x14ac:dyDescent="0.3">
      <c r="A44" s="141" t="s">
        <v>65</v>
      </c>
      <c r="B44" s="140" t="s">
        <v>64</v>
      </c>
      <c r="C44" s="146">
        <v>5000</v>
      </c>
      <c r="D44" s="139">
        <v>31627.83</v>
      </c>
      <c r="E44" s="139">
        <f t="shared" si="0"/>
        <v>36627.83</v>
      </c>
      <c r="F44" s="92"/>
      <c r="G44" s="93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</row>
    <row r="45" spans="1:34" s="87" customFormat="1" ht="28.5" customHeight="1" x14ac:dyDescent="0.3">
      <c r="A45" s="144" t="s">
        <v>63</v>
      </c>
      <c r="B45" s="145" t="s">
        <v>62</v>
      </c>
      <c r="C45" s="142">
        <f>SUM(C46:C48)</f>
        <v>2771296.0700000003</v>
      </c>
      <c r="D45" s="142">
        <f>SUM(D46:D48)</f>
        <v>2184.8100000000004</v>
      </c>
      <c r="E45" s="142">
        <f>SUM(E46:E48)</f>
        <v>2773480.8800000004</v>
      </c>
      <c r="F45" s="92"/>
      <c r="G45" s="93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</row>
    <row r="46" spans="1:34" s="87" customFormat="1" ht="28.5" customHeight="1" x14ac:dyDescent="0.3">
      <c r="A46" s="141" t="s">
        <v>130</v>
      </c>
      <c r="B46" s="140" t="s">
        <v>123</v>
      </c>
      <c r="C46" s="139">
        <v>2727797.14</v>
      </c>
      <c r="D46" s="139">
        <v>-4103.4399999999996</v>
      </c>
      <c r="E46" s="139">
        <f>C46+D46</f>
        <v>2723693.7</v>
      </c>
      <c r="F46" s="92"/>
      <c r="G46" s="93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</row>
    <row r="47" spans="1:34" s="89" customFormat="1" ht="21.75" customHeight="1" x14ac:dyDescent="0.3">
      <c r="A47" s="141" t="s">
        <v>131</v>
      </c>
      <c r="B47" s="140" t="s">
        <v>132</v>
      </c>
      <c r="C47" s="139">
        <v>40955</v>
      </c>
      <c r="D47" s="139">
        <v>0</v>
      </c>
      <c r="E47" s="139">
        <f>C47+D47</f>
        <v>40955</v>
      </c>
      <c r="F47" s="91"/>
      <c r="G47" s="94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</row>
    <row r="48" spans="1:34" s="89" customFormat="1" ht="24.75" customHeight="1" x14ac:dyDescent="0.3">
      <c r="A48" s="141" t="s">
        <v>139</v>
      </c>
      <c r="B48" s="162" t="s">
        <v>140</v>
      </c>
      <c r="C48" s="139">
        <v>2543.9299999999998</v>
      </c>
      <c r="D48" s="139">
        <v>6288.25</v>
      </c>
      <c r="E48" s="139">
        <f>C48+D48</f>
        <v>8832.18</v>
      </c>
      <c r="F48" s="91"/>
      <c r="G48" s="94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</row>
    <row r="49" spans="1:34" s="87" customFormat="1" ht="30" customHeight="1" x14ac:dyDescent="0.3">
      <c r="A49" s="144" t="s">
        <v>61</v>
      </c>
      <c r="B49" s="143" t="s">
        <v>60</v>
      </c>
      <c r="C49" s="142">
        <f>C50</f>
        <v>430</v>
      </c>
      <c r="D49" s="142">
        <f>D50</f>
        <v>1305</v>
      </c>
      <c r="E49" s="142">
        <f>E50</f>
        <v>1735</v>
      </c>
      <c r="F49" s="91"/>
      <c r="G49" s="94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</row>
    <row r="50" spans="1:34" s="87" customFormat="1" ht="33" customHeight="1" x14ac:dyDescent="0.3">
      <c r="A50" s="141" t="s">
        <v>59</v>
      </c>
      <c r="B50" s="140" t="s">
        <v>58</v>
      </c>
      <c r="C50" s="138">
        <v>430</v>
      </c>
      <c r="D50" s="139">
        <v>1305</v>
      </c>
      <c r="E50" s="138">
        <f>C50+D50</f>
        <v>1735</v>
      </c>
      <c r="F50" s="92"/>
      <c r="G50" s="93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</row>
    <row r="51" spans="1:34" s="68" customFormat="1" ht="20" x14ac:dyDescent="0.25">
      <c r="A51" s="83"/>
      <c r="B51" s="83"/>
      <c r="C51" s="83"/>
      <c r="D51" s="83"/>
      <c r="E51" s="83"/>
    </row>
    <row r="52" spans="1:34" s="68" customFormat="1" ht="20" x14ac:dyDescent="0.4">
      <c r="A52" s="137"/>
      <c r="B52" s="137"/>
      <c r="C52" s="137"/>
      <c r="D52" s="137"/>
      <c r="E52" s="137"/>
    </row>
    <row r="53" spans="1:34" s="68" customFormat="1" ht="15" x14ac:dyDescent="0.3">
      <c r="A53" s="309"/>
      <c r="B53" s="309"/>
      <c r="C53" s="69"/>
      <c r="D53" s="135"/>
      <c r="E53" s="69"/>
    </row>
    <row r="54" spans="1:34" s="68" customFormat="1" ht="15" x14ac:dyDescent="0.3">
      <c r="A54" s="136"/>
      <c r="B54" s="136"/>
      <c r="C54" s="69"/>
      <c r="D54" s="135"/>
      <c r="E54" s="69"/>
    </row>
    <row r="55" spans="1:34" s="68" customFormat="1" ht="11.5" x14ac:dyDescent="0.25">
      <c r="A55" s="299"/>
      <c r="B55" s="303"/>
      <c r="C55" s="303"/>
      <c r="D55" s="302"/>
      <c r="E55" s="302"/>
    </row>
    <row r="56" spans="1:34" s="68" customFormat="1" ht="11.5" x14ac:dyDescent="0.25">
      <c r="A56" s="299"/>
      <c r="B56" s="303"/>
      <c r="C56" s="303"/>
      <c r="D56" s="302"/>
      <c r="E56" s="302"/>
    </row>
    <row r="57" spans="1:34" s="68" customFormat="1" ht="15" customHeight="1" x14ac:dyDescent="0.3">
      <c r="A57" s="133"/>
      <c r="B57" s="130"/>
      <c r="C57" s="129"/>
      <c r="D57" s="129"/>
      <c r="E57" s="129"/>
    </row>
    <row r="58" spans="1:34" s="68" customFormat="1" x14ac:dyDescent="0.3">
      <c r="A58" s="133"/>
      <c r="B58" s="130"/>
      <c r="C58" s="129"/>
      <c r="D58" s="129"/>
      <c r="E58" s="129"/>
    </row>
    <row r="59" spans="1:34" x14ac:dyDescent="0.3">
      <c r="A59" s="133"/>
      <c r="B59" s="134"/>
      <c r="C59" s="129"/>
      <c r="D59" s="129"/>
      <c r="E59" s="129"/>
    </row>
    <row r="60" spans="1:34" x14ac:dyDescent="0.3">
      <c r="A60" s="133"/>
      <c r="B60" s="130"/>
      <c r="C60" s="129"/>
      <c r="D60" s="129"/>
      <c r="E60" s="129"/>
    </row>
    <row r="61" spans="1:34" x14ac:dyDescent="0.3">
      <c r="A61" s="133"/>
      <c r="B61" s="130"/>
      <c r="C61" s="129"/>
      <c r="D61" s="129"/>
      <c r="E61" s="129"/>
    </row>
    <row r="62" spans="1:34" x14ac:dyDescent="0.3">
      <c r="A62" s="133"/>
      <c r="B62" s="130"/>
      <c r="C62" s="66"/>
      <c r="D62" s="132"/>
      <c r="E62" s="66"/>
    </row>
    <row r="63" spans="1:34" x14ac:dyDescent="0.3">
      <c r="A63" s="131"/>
      <c r="B63" s="130"/>
      <c r="C63" s="66"/>
      <c r="D63" s="129"/>
      <c r="E63" s="66"/>
    </row>
  </sheetData>
  <protectedRanges>
    <protectedRange sqref="C39 E39" name="Range1_1"/>
    <protectedRange sqref="C43:C44" name="Range1_2"/>
    <protectedRange sqref="C45:E45" name="Range1_3"/>
    <protectedRange sqref="C49:E49" name="Range1_4"/>
    <protectedRange sqref="C50" name="Range1_5"/>
    <protectedRange algorithmName="SHA-512" hashValue="R8frfBQ/MhInQYm+jLEgMwgPwCkrGPIUaxyIFLRSCn/+fIsUU6bmJDax/r7gTh2PEAEvgODYwg0rRRjqSM/oww==" saltValue="tbZzHO5lCNHCDH5y3XGZag==" spinCount="100000" sqref="C41:E41" name="Range1_20"/>
    <protectedRange algorithmName="SHA-512" hashValue="R8frfBQ/MhInQYm+jLEgMwgPwCkrGPIUaxyIFLRSCn/+fIsUU6bmJDax/r7gTh2PEAEvgODYwg0rRRjqSM/oww==" saltValue="tbZzHO5lCNHCDH5y3XGZag==" spinCount="100000" sqref="E19" name="Range1_21"/>
    <protectedRange algorithmName="SHA-512" hashValue="R8frfBQ/MhInQYm+jLEgMwgPwCkrGPIUaxyIFLRSCn/+fIsUU6bmJDax/r7gTh2PEAEvgODYwg0rRRjqSM/oww==" saltValue="tbZzHO5lCNHCDH5y3XGZag==" spinCount="100000" sqref="E50" name="Range1_29"/>
  </protectedRanges>
  <mergeCells count="24">
    <mergeCell ref="A1:E2"/>
    <mergeCell ref="A14:B14"/>
    <mergeCell ref="A31:E31"/>
    <mergeCell ref="C32:C33"/>
    <mergeCell ref="D32:D33"/>
    <mergeCell ref="E32:E33"/>
    <mergeCell ref="A32:A33"/>
    <mergeCell ref="B32:B33"/>
    <mergeCell ref="A4:E4"/>
    <mergeCell ref="A6:E6"/>
    <mergeCell ref="A8:E8"/>
    <mergeCell ref="A11:A12"/>
    <mergeCell ref="B11:B12"/>
    <mergeCell ref="A9:E9"/>
    <mergeCell ref="C11:C12"/>
    <mergeCell ref="D11:D12"/>
    <mergeCell ref="E11:E12"/>
    <mergeCell ref="D55:D56"/>
    <mergeCell ref="E55:E56"/>
    <mergeCell ref="A35:B35"/>
    <mergeCell ref="A53:B53"/>
    <mergeCell ref="A55:A56"/>
    <mergeCell ref="B55:B56"/>
    <mergeCell ref="C55:C56"/>
  </mergeCells>
  <conditionalFormatting sqref="C39 E39">
    <cfRule type="cellIs" dxfId="7" priority="10" operator="lessThan">
      <formula>-0.001</formula>
    </cfRule>
  </conditionalFormatting>
  <conditionalFormatting sqref="C43:C44">
    <cfRule type="cellIs" dxfId="6" priority="9" operator="lessThan">
      <formula>-0.001</formula>
    </cfRule>
  </conditionalFormatting>
  <conditionalFormatting sqref="C45:E45">
    <cfRule type="cellIs" dxfId="5" priority="8" operator="lessThan">
      <formula>-0.001</formula>
    </cfRule>
  </conditionalFormatting>
  <conditionalFormatting sqref="C49:E49">
    <cfRule type="cellIs" dxfId="4" priority="7" operator="lessThan">
      <formula>-0.001</formula>
    </cfRule>
  </conditionalFormatting>
  <conditionalFormatting sqref="C50">
    <cfRule type="cellIs" dxfId="3" priority="6" operator="lessThan">
      <formula>-0.001</formula>
    </cfRule>
  </conditionalFormatting>
  <conditionalFormatting sqref="C41:E41">
    <cfRule type="cellIs" dxfId="2" priority="5" operator="lessThan">
      <formula>-0.001</formula>
    </cfRule>
  </conditionalFormatting>
  <conditionalFormatting sqref="E19">
    <cfRule type="cellIs" dxfId="1" priority="4" operator="lessThan">
      <formula>-0.001</formula>
    </cfRule>
  </conditionalFormatting>
  <conditionalFormatting sqref="E50">
    <cfRule type="cellIs" dxfId="0" priority="1" operator="lessThan">
      <formula>-0.001</formula>
    </cfRule>
  </conditionalFormatting>
  <pageMargins left="0.7" right="0.7" top="0.75" bottom="0.75" header="0.3" footer="0.3"/>
  <pageSetup paperSize="9" scale="61" fitToHeight="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D15" sqref="D15"/>
    </sheetView>
  </sheetViews>
  <sheetFormatPr defaultRowHeight="14.5" x14ac:dyDescent="0.35"/>
  <cols>
    <col min="1" max="1" width="54.54296875" customWidth="1"/>
    <col min="2" max="2" width="12.7265625" customWidth="1"/>
    <col min="3" max="3" width="13.26953125" customWidth="1"/>
    <col min="4" max="4" width="25.26953125" customWidth="1"/>
  </cols>
  <sheetData>
    <row r="1" spans="1:7" ht="42" customHeight="1" x14ac:dyDescent="0.35">
      <c r="A1" s="313" t="s">
        <v>119</v>
      </c>
      <c r="B1" s="313"/>
      <c r="C1" s="313"/>
      <c r="D1" s="313"/>
      <c r="E1" s="54"/>
      <c r="F1" s="54"/>
      <c r="G1" s="54"/>
    </row>
    <row r="2" spans="1:7" ht="18" customHeight="1" x14ac:dyDescent="0.35">
      <c r="A2" s="1"/>
      <c r="B2" s="1"/>
      <c r="C2" s="4"/>
      <c r="D2" s="1"/>
    </row>
    <row r="3" spans="1:7" ht="15.5" x14ac:dyDescent="0.35">
      <c r="A3" s="313" t="s">
        <v>10</v>
      </c>
      <c r="B3" s="313"/>
      <c r="C3" s="313"/>
      <c r="D3" s="313"/>
    </row>
    <row r="4" spans="1:7" ht="18" x14ac:dyDescent="0.35">
      <c r="A4" s="1"/>
      <c r="B4" s="1"/>
      <c r="C4" s="4"/>
      <c r="D4" s="1"/>
    </row>
    <row r="5" spans="1:7" ht="18" customHeight="1" x14ac:dyDescent="0.35">
      <c r="A5" s="313" t="s">
        <v>3</v>
      </c>
      <c r="B5" s="316"/>
      <c r="C5" s="316"/>
      <c r="D5" s="316"/>
    </row>
    <row r="6" spans="1:7" ht="18" x14ac:dyDescent="0.35">
      <c r="A6" s="1"/>
      <c r="B6" s="1"/>
      <c r="C6" s="4"/>
      <c r="D6" s="1"/>
    </row>
    <row r="7" spans="1:7" ht="15.5" x14ac:dyDescent="0.35">
      <c r="A7" s="313" t="s">
        <v>81</v>
      </c>
      <c r="B7" s="317"/>
      <c r="C7" s="317"/>
      <c r="D7" s="317"/>
    </row>
    <row r="8" spans="1:7" ht="18" x14ac:dyDescent="0.35">
      <c r="A8" s="1"/>
      <c r="B8" s="1"/>
      <c r="C8" s="4"/>
      <c r="D8" s="1"/>
    </row>
    <row r="9" spans="1:7" ht="25.5" customHeight="1" x14ac:dyDescent="0.35">
      <c r="A9" s="314" t="s">
        <v>82</v>
      </c>
      <c r="B9" s="285" t="s">
        <v>120</v>
      </c>
      <c r="C9" s="179" t="s">
        <v>43</v>
      </c>
      <c r="D9" s="287" t="s">
        <v>121</v>
      </c>
    </row>
    <row r="10" spans="1:7" x14ac:dyDescent="0.35">
      <c r="A10" s="315"/>
      <c r="B10" s="286"/>
      <c r="C10" s="180"/>
      <c r="D10" s="288"/>
    </row>
    <row r="11" spans="1:7" ht="10.5" customHeight="1" x14ac:dyDescent="0.35">
      <c r="A11" s="227">
        <v>1</v>
      </c>
      <c r="B11" s="226">
        <v>2</v>
      </c>
      <c r="C11" s="226">
        <v>3</v>
      </c>
      <c r="D11" s="226">
        <v>4</v>
      </c>
    </row>
    <row r="12" spans="1:7" ht="15.75" customHeight="1" x14ac:dyDescent="0.35">
      <c r="A12" s="2" t="s">
        <v>7</v>
      </c>
      <c r="B12" s="6">
        <f>B13</f>
        <v>3074644.63</v>
      </c>
      <c r="C12" s="6">
        <f t="shared" ref="C12:D12" si="0">C13</f>
        <v>33945.64</v>
      </c>
      <c r="D12" s="6">
        <f t="shared" si="0"/>
        <v>3108590.27</v>
      </c>
    </row>
    <row r="13" spans="1:7" ht="15.75" customHeight="1" x14ac:dyDescent="0.35">
      <c r="A13" s="2" t="s">
        <v>18</v>
      </c>
      <c r="B13" s="6">
        <f>B14+B15</f>
        <v>3074644.63</v>
      </c>
      <c r="C13" s="6">
        <f>C14+C15</f>
        <v>33945.64</v>
      </c>
      <c r="D13" s="7">
        <f>D14+D15</f>
        <v>3108590.27</v>
      </c>
    </row>
    <row r="14" spans="1:7" x14ac:dyDescent="0.35">
      <c r="A14" s="3" t="s">
        <v>38</v>
      </c>
      <c r="B14" s="6">
        <v>3072644.63</v>
      </c>
      <c r="C14" s="6">
        <v>34545.64</v>
      </c>
      <c r="D14" s="7">
        <f>B14+C14</f>
        <v>3107190.27</v>
      </c>
    </row>
    <row r="15" spans="1:7" x14ac:dyDescent="0.35">
      <c r="A15" s="3" t="s">
        <v>39</v>
      </c>
      <c r="B15" s="6">
        <v>2000</v>
      </c>
      <c r="C15" s="6">
        <v>-600</v>
      </c>
      <c r="D15" s="7">
        <f>B15+C15</f>
        <v>1400</v>
      </c>
    </row>
  </sheetData>
  <mergeCells count="7">
    <mergeCell ref="A1:D1"/>
    <mergeCell ref="A9:A10"/>
    <mergeCell ref="D9:D10"/>
    <mergeCell ref="A3:D3"/>
    <mergeCell ref="A5:D5"/>
    <mergeCell ref="A7:D7"/>
    <mergeCell ref="B9:B10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A2" sqref="A2"/>
    </sheetView>
  </sheetViews>
  <sheetFormatPr defaultRowHeight="14.5" x14ac:dyDescent="0.35"/>
  <cols>
    <col min="1" max="1" width="52.54296875" customWidth="1"/>
    <col min="2" max="2" width="15.1796875" customWidth="1"/>
    <col min="3" max="3" width="12.26953125" customWidth="1"/>
    <col min="4" max="4" width="17.6328125" customWidth="1"/>
  </cols>
  <sheetData>
    <row r="1" spans="1:7" ht="42" customHeight="1" x14ac:dyDescent="0.35">
      <c r="A1" s="313" t="s">
        <v>119</v>
      </c>
      <c r="B1" s="313"/>
      <c r="C1" s="313"/>
      <c r="D1" s="313"/>
      <c r="E1" s="54"/>
      <c r="F1" s="54"/>
      <c r="G1" s="54"/>
    </row>
    <row r="2" spans="1:7" ht="18" customHeight="1" x14ac:dyDescent="0.35">
      <c r="A2" s="1"/>
      <c r="B2" s="1"/>
      <c r="C2" s="1"/>
      <c r="D2" s="1"/>
    </row>
    <row r="3" spans="1:7" ht="15.5" x14ac:dyDescent="0.35">
      <c r="A3" s="313" t="s">
        <v>10</v>
      </c>
      <c r="B3" s="313"/>
      <c r="C3" s="313"/>
      <c r="D3" s="313"/>
    </row>
    <row r="4" spans="1:7" ht="18" x14ac:dyDescent="0.35">
      <c r="A4" s="1"/>
      <c r="B4" s="1"/>
      <c r="C4" s="1"/>
      <c r="D4" s="1"/>
    </row>
    <row r="5" spans="1:7" ht="18" customHeight="1" x14ac:dyDescent="0.35">
      <c r="A5" s="313" t="s">
        <v>8</v>
      </c>
      <c r="B5" s="316"/>
      <c r="C5" s="316"/>
      <c r="D5" s="316"/>
    </row>
    <row r="6" spans="1:7" ht="18" customHeight="1" x14ac:dyDescent="0.35">
      <c r="A6" s="318" t="s">
        <v>94</v>
      </c>
      <c r="B6" s="318"/>
      <c r="C6" s="318"/>
      <c r="D6" s="318"/>
    </row>
    <row r="7" spans="1:7" ht="18" x14ac:dyDescent="0.35">
      <c r="A7" s="1"/>
      <c r="B7" s="1"/>
      <c r="C7" s="1"/>
      <c r="D7" s="1"/>
    </row>
    <row r="8" spans="1:7" ht="27.75" customHeight="1" x14ac:dyDescent="0.35">
      <c r="A8" s="291" t="s">
        <v>55</v>
      </c>
      <c r="B8" s="289" t="s">
        <v>120</v>
      </c>
      <c r="C8" s="285" t="s">
        <v>43</v>
      </c>
      <c r="D8" s="287" t="s">
        <v>121</v>
      </c>
    </row>
    <row r="9" spans="1:7" x14ac:dyDescent="0.35">
      <c r="A9" s="292"/>
      <c r="B9" s="290"/>
      <c r="C9" s="286"/>
      <c r="D9" s="288"/>
    </row>
    <row r="10" spans="1:7" ht="14.25" customHeight="1" x14ac:dyDescent="0.35">
      <c r="A10" s="229">
        <v>1</v>
      </c>
      <c r="B10" s="230">
        <v>2</v>
      </c>
      <c r="C10" s="231">
        <v>3</v>
      </c>
      <c r="D10" s="232">
        <v>4</v>
      </c>
    </row>
    <row r="11" spans="1:7" ht="24" customHeight="1" x14ac:dyDescent="0.35">
      <c r="A11" s="215" t="s">
        <v>95</v>
      </c>
      <c r="B11" s="223">
        <v>0</v>
      </c>
      <c r="C11" s="223">
        <v>0</v>
      </c>
      <c r="D11" s="223">
        <v>0</v>
      </c>
    </row>
    <row r="12" spans="1:7" ht="15.5" x14ac:dyDescent="0.35">
      <c r="A12" s="224" t="s">
        <v>96</v>
      </c>
      <c r="B12" s="219">
        <v>0</v>
      </c>
      <c r="C12" s="220">
        <v>0</v>
      </c>
      <c r="D12" s="221">
        <v>0</v>
      </c>
    </row>
    <row r="13" spans="1:7" ht="15" x14ac:dyDescent="0.35">
      <c r="A13" s="216" t="s">
        <v>97</v>
      </c>
      <c r="B13" s="222">
        <v>0</v>
      </c>
      <c r="C13" s="222">
        <v>0</v>
      </c>
      <c r="D13" s="223">
        <v>0</v>
      </c>
    </row>
    <row r="14" spans="1:7" ht="15.5" x14ac:dyDescent="0.35">
      <c r="A14" s="225" t="s">
        <v>98</v>
      </c>
      <c r="B14" s="218">
        <v>0</v>
      </c>
      <c r="C14" s="218">
        <v>0</v>
      </c>
      <c r="D14" s="218">
        <v>0</v>
      </c>
    </row>
  </sheetData>
  <mergeCells count="8">
    <mergeCell ref="A3:D3"/>
    <mergeCell ref="A5:D5"/>
    <mergeCell ref="A1:D1"/>
    <mergeCell ref="A6:D6"/>
    <mergeCell ref="A8:A9"/>
    <mergeCell ref="B8:B9"/>
    <mergeCell ref="C8:C9"/>
    <mergeCell ref="D8:D9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2" sqref="A2"/>
    </sheetView>
  </sheetViews>
  <sheetFormatPr defaultRowHeight="14.5" x14ac:dyDescent="0.35"/>
  <cols>
    <col min="1" max="1" width="42" customWidth="1"/>
    <col min="2" max="2" width="15.08984375" customWidth="1"/>
    <col min="3" max="3" width="12.08984375" customWidth="1"/>
    <col min="4" max="4" width="15.7265625" customWidth="1"/>
  </cols>
  <sheetData>
    <row r="1" spans="1:4" ht="49.5" customHeight="1" x14ac:dyDescent="0.35">
      <c r="A1" s="313" t="s">
        <v>119</v>
      </c>
      <c r="B1" s="313"/>
      <c r="C1" s="313"/>
      <c r="D1" s="313"/>
    </row>
    <row r="2" spans="1:4" ht="18" x14ac:dyDescent="0.35">
      <c r="A2" s="4"/>
      <c r="B2" s="4"/>
      <c r="C2" s="4"/>
      <c r="D2" s="4"/>
    </row>
    <row r="3" spans="1:4" ht="15.5" x14ac:dyDescent="0.35">
      <c r="A3" s="313" t="s">
        <v>10</v>
      </c>
      <c r="B3" s="313"/>
      <c r="C3" s="313"/>
      <c r="D3" s="313"/>
    </row>
    <row r="4" spans="1:4" ht="18" x14ac:dyDescent="0.35">
      <c r="A4" s="4"/>
      <c r="B4" s="4"/>
      <c r="C4" s="4"/>
      <c r="D4" s="4"/>
    </row>
    <row r="5" spans="1:4" ht="15.5" x14ac:dyDescent="0.35">
      <c r="A5" s="313" t="s">
        <v>8</v>
      </c>
      <c r="B5" s="316"/>
      <c r="C5" s="316"/>
      <c r="D5" s="316"/>
    </row>
    <row r="6" spans="1:4" ht="15.5" x14ac:dyDescent="0.35">
      <c r="A6" s="318" t="s">
        <v>104</v>
      </c>
      <c r="B6" s="318"/>
      <c r="C6" s="318"/>
      <c r="D6" s="318"/>
    </row>
    <row r="7" spans="1:4" ht="18" x14ac:dyDescent="0.35">
      <c r="A7" s="4"/>
      <c r="B7" s="4"/>
      <c r="C7" s="4"/>
      <c r="D7" s="4"/>
    </row>
    <row r="8" spans="1:4" x14ac:dyDescent="0.35">
      <c r="A8" s="291" t="s">
        <v>55</v>
      </c>
      <c r="B8" s="289" t="s">
        <v>133</v>
      </c>
      <c r="C8" s="285" t="s">
        <v>43</v>
      </c>
      <c r="D8" s="287" t="s">
        <v>134</v>
      </c>
    </row>
    <row r="9" spans="1:4" x14ac:dyDescent="0.35">
      <c r="A9" s="292"/>
      <c r="B9" s="290"/>
      <c r="C9" s="286"/>
      <c r="D9" s="288"/>
    </row>
    <row r="10" spans="1:4" x14ac:dyDescent="0.35">
      <c r="A10" s="228">
        <v>1</v>
      </c>
      <c r="B10" s="233">
        <v>2</v>
      </c>
      <c r="C10" s="234">
        <v>3</v>
      </c>
      <c r="D10" s="235">
        <v>4</v>
      </c>
    </row>
    <row r="11" spans="1:4" ht="21" customHeight="1" x14ac:dyDescent="0.35">
      <c r="A11" s="236" t="s">
        <v>103</v>
      </c>
      <c r="B11" s="240">
        <v>0</v>
      </c>
      <c r="C11" s="241">
        <v>0</v>
      </c>
      <c r="D11" s="241">
        <v>0</v>
      </c>
    </row>
    <row r="12" spans="1:4" ht="30.75" customHeight="1" x14ac:dyDescent="0.35">
      <c r="A12" s="217" t="s">
        <v>102</v>
      </c>
      <c r="B12" s="242">
        <v>0</v>
      </c>
      <c r="C12" s="242">
        <v>0</v>
      </c>
      <c r="D12" s="242">
        <v>0</v>
      </c>
    </row>
    <row r="13" spans="1:4" ht="22.5" customHeight="1" x14ac:dyDescent="0.35">
      <c r="A13" s="237" t="s">
        <v>105</v>
      </c>
      <c r="B13" s="243">
        <v>0</v>
      </c>
      <c r="C13" s="244">
        <v>0</v>
      </c>
      <c r="D13" s="245">
        <v>0</v>
      </c>
    </row>
    <row r="14" spans="1:4" ht="24.75" customHeight="1" x14ac:dyDescent="0.35">
      <c r="A14" s="239" t="s">
        <v>101</v>
      </c>
      <c r="B14" s="246">
        <v>0</v>
      </c>
      <c r="C14" s="247">
        <v>0</v>
      </c>
      <c r="D14" s="248">
        <v>0</v>
      </c>
    </row>
    <row r="15" spans="1:4" ht="30" customHeight="1" x14ac:dyDescent="0.35">
      <c r="A15" s="216" t="s">
        <v>100</v>
      </c>
      <c r="B15" s="249">
        <v>0</v>
      </c>
      <c r="C15" s="249">
        <v>0</v>
      </c>
      <c r="D15" s="250">
        <v>0</v>
      </c>
    </row>
    <row r="16" spans="1:4" ht="23.25" customHeight="1" x14ac:dyDescent="0.35">
      <c r="A16" s="238" t="s">
        <v>99</v>
      </c>
      <c r="B16" s="251">
        <v>0</v>
      </c>
      <c r="C16" s="251">
        <v>0</v>
      </c>
      <c r="D16" s="251">
        <v>0</v>
      </c>
    </row>
  </sheetData>
  <mergeCells count="8">
    <mergeCell ref="A1:D1"/>
    <mergeCell ref="A3:D3"/>
    <mergeCell ref="A5:D5"/>
    <mergeCell ref="A6:D6"/>
    <mergeCell ref="A8:A9"/>
    <mergeCell ref="B8:B9"/>
    <mergeCell ref="C8:C9"/>
    <mergeCell ref="D8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V97"/>
  <sheetViews>
    <sheetView showGridLines="0" workbookViewId="0">
      <selection activeCell="A100" sqref="A100"/>
    </sheetView>
  </sheetViews>
  <sheetFormatPr defaultColWidth="9.1796875" defaultRowHeight="11.5" x14ac:dyDescent="0.25"/>
  <cols>
    <col min="1" max="1" width="70.453125" style="8" customWidth="1"/>
    <col min="2" max="2" width="17.7265625" style="24" customWidth="1"/>
    <col min="3" max="3" width="15.26953125" style="22" customWidth="1"/>
    <col min="4" max="4" width="21.26953125" style="22" customWidth="1"/>
    <col min="5" max="5" width="15" style="22" bestFit="1" customWidth="1"/>
    <col min="6" max="6" width="16.54296875" style="8" customWidth="1"/>
    <col min="7" max="16384" width="9.1796875" style="8"/>
  </cols>
  <sheetData>
    <row r="1" spans="1:8" ht="34.5" customHeight="1" x14ac:dyDescent="0.25">
      <c r="A1" s="313" t="s">
        <v>119</v>
      </c>
      <c r="B1" s="313"/>
      <c r="C1" s="313"/>
      <c r="D1" s="313"/>
      <c r="E1" s="54"/>
      <c r="F1" s="54"/>
      <c r="G1" s="54"/>
      <c r="H1" s="54"/>
    </row>
    <row r="2" spans="1:8" ht="15.75" customHeight="1" x14ac:dyDescent="0.25">
      <c r="A2" s="16"/>
      <c r="B2" s="21"/>
      <c r="C2" s="44"/>
      <c r="D2" s="21"/>
      <c r="E2" s="21"/>
      <c r="F2" s="16"/>
      <c r="G2" s="16"/>
    </row>
    <row r="3" spans="1:8" ht="15.5" x14ac:dyDescent="0.35">
      <c r="A3" s="313" t="s">
        <v>9</v>
      </c>
      <c r="B3" s="313"/>
      <c r="C3" s="313"/>
      <c r="D3" s="313"/>
      <c r="E3" s="47"/>
      <c r="F3" s="5"/>
      <c r="G3" s="5"/>
    </row>
    <row r="4" spans="1:8" ht="12" thickBot="1" x14ac:dyDescent="0.3"/>
    <row r="5" spans="1:8" ht="38.25" customHeight="1" thickBot="1" x14ac:dyDescent="0.3">
      <c r="A5" s="15" t="s">
        <v>83</v>
      </c>
      <c r="B5" s="51" t="s">
        <v>135</v>
      </c>
      <c r="C5" s="52" t="s">
        <v>45</v>
      </c>
      <c r="D5" s="23" t="s">
        <v>121</v>
      </c>
    </row>
    <row r="6" spans="1:8" ht="13" x14ac:dyDescent="0.3">
      <c r="A6" s="14" t="s">
        <v>19</v>
      </c>
      <c r="B6" s="49">
        <f>B8+B13+B49+B75</f>
        <v>3074644.6300000004</v>
      </c>
      <c r="C6" s="25">
        <f>C8+C13+C49+C75</f>
        <v>33945.64</v>
      </c>
      <c r="D6" s="25">
        <f>D8+D13+D49+D75</f>
        <v>3108590.2700000005</v>
      </c>
    </row>
    <row r="7" spans="1:8" ht="12.5" x14ac:dyDescent="0.25">
      <c r="A7" s="13" t="s">
        <v>36</v>
      </c>
      <c r="B7" s="319"/>
      <c r="C7" s="320"/>
      <c r="D7" s="321"/>
    </row>
    <row r="8" spans="1:8" ht="13" x14ac:dyDescent="0.3">
      <c r="A8" s="19" t="s">
        <v>35</v>
      </c>
      <c r="B8" s="27">
        <f t="shared" ref="B8:D9" si="0">B9</f>
        <v>2000</v>
      </c>
      <c r="C8" s="20">
        <f t="shared" si="0"/>
        <v>-600</v>
      </c>
      <c r="D8" s="20">
        <f t="shared" si="0"/>
        <v>1400</v>
      </c>
    </row>
    <row r="9" spans="1:8" ht="13" x14ac:dyDescent="0.3">
      <c r="A9" s="11" t="s">
        <v>34</v>
      </c>
      <c r="B9" s="29">
        <f t="shared" si="0"/>
        <v>2000</v>
      </c>
      <c r="C9" s="34">
        <f t="shared" si="0"/>
        <v>-600</v>
      </c>
      <c r="D9" s="34">
        <f t="shared" si="0"/>
        <v>1400</v>
      </c>
    </row>
    <row r="10" spans="1:8" s="30" customFormat="1" ht="13" x14ac:dyDescent="0.3">
      <c r="A10" s="31" t="s">
        <v>99</v>
      </c>
      <c r="B10" s="32">
        <f>B11</f>
        <v>2000</v>
      </c>
      <c r="C10" s="33">
        <f>C11</f>
        <v>-600</v>
      </c>
      <c r="D10" s="33">
        <f>D11</f>
        <v>1400</v>
      </c>
      <c r="E10" s="48"/>
    </row>
    <row r="11" spans="1:8" ht="13" x14ac:dyDescent="0.3">
      <c r="A11" s="10" t="s">
        <v>26</v>
      </c>
      <c r="B11" s="26">
        <f>B12</f>
        <v>2000</v>
      </c>
      <c r="C11" s="12">
        <f>C12</f>
        <v>-600</v>
      </c>
      <c r="D11" s="12">
        <f>B11+C11</f>
        <v>1400</v>
      </c>
    </row>
    <row r="12" spans="1:8" ht="12.5" x14ac:dyDescent="0.25">
      <c r="A12" s="17" t="s">
        <v>25</v>
      </c>
      <c r="B12" s="26">
        <v>2000</v>
      </c>
      <c r="C12" s="12">
        <v>-600</v>
      </c>
      <c r="D12" s="12">
        <f>B12+C12</f>
        <v>1400</v>
      </c>
    </row>
    <row r="13" spans="1:8" ht="13" x14ac:dyDescent="0.3">
      <c r="A13" s="19" t="s">
        <v>33</v>
      </c>
      <c r="B13" s="27">
        <f>B14</f>
        <v>3023691</v>
      </c>
      <c r="C13" s="27">
        <f t="shared" ref="C13:D13" si="1">C14</f>
        <v>26832.140000000003</v>
      </c>
      <c r="D13" s="27">
        <f t="shared" si="1"/>
        <v>3050523.14</v>
      </c>
    </row>
    <row r="14" spans="1:8" ht="13" x14ac:dyDescent="0.3">
      <c r="A14" s="18" t="s">
        <v>32</v>
      </c>
      <c r="B14" s="29">
        <f>SUM(B15,B22,B29,B32,B35,B40,B44)</f>
        <v>3023691</v>
      </c>
      <c r="C14" s="29">
        <f>SUM(C15,C22,C29,C32,C35,C40,C44)</f>
        <v>26832.140000000003</v>
      </c>
      <c r="D14" s="34">
        <f>D15+D22+D29+D32+D35+D40+D44</f>
        <v>3050523.14</v>
      </c>
    </row>
    <row r="15" spans="1:8" s="30" customFormat="1" ht="13" x14ac:dyDescent="0.3">
      <c r="A15" s="31" t="s">
        <v>125</v>
      </c>
      <c r="B15" s="32">
        <f>B16+B20</f>
        <v>6167</v>
      </c>
      <c r="C15" s="33">
        <f>C16+C20</f>
        <v>-0.69</v>
      </c>
      <c r="D15" s="33">
        <f>B15+C15</f>
        <v>6166.31</v>
      </c>
      <c r="E15" s="22"/>
    </row>
    <row r="16" spans="1:8" ht="13" x14ac:dyDescent="0.3">
      <c r="A16" s="10" t="s">
        <v>26</v>
      </c>
      <c r="B16" s="28">
        <f>SUM(B17:B19)</f>
        <v>6167</v>
      </c>
      <c r="C16" s="9">
        <f>SUM(C17:C19)</f>
        <v>-0.69</v>
      </c>
      <c r="D16" s="9">
        <f>SUM(D17:D19)</f>
        <v>6166.31</v>
      </c>
    </row>
    <row r="17" spans="1:4" ht="12.5" x14ac:dyDescent="0.25">
      <c r="A17" s="17" t="s">
        <v>27</v>
      </c>
      <c r="B17" s="26">
        <v>154</v>
      </c>
      <c r="C17" s="12">
        <v>0</v>
      </c>
      <c r="D17" s="12">
        <v>154</v>
      </c>
    </row>
    <row r="18" spans="1:4" ht="12.5" x14ac:dyDescent="0.25">
      <c r="A18" s="17" t="s">
        <v>25</v>
      </c>
      <c r="B18" s="26">
        <v>6000</v>
      </c>
      <c r="C18" s="12">
        <v>0</v>
      </c>
      <c r="D18" s="12">
        <f>B18+C18</f>
        <v>6000</v>
      </c>
    </row>
    <row r="19" spans="1:4" ht="12.5" x14ac:dyDescent="0.25">
      <c r="A19" s="17" t="s">
        <v>31</v>
      </c>
      <c r="B19" s="26">
        <v>13</v>
      </c>
      <c r="C19" s="12">
        <v>-0.69</v>
      </c>
      <c r="D19" s="12">
        <f>B19+C19</f>
        <v>12.31</v>
      </c>
    </row>
    <row r="20" spans="1:4" ht="13" x14ac:dyDescent="0.3">
      <c r="A20" s="10" t="s">
        <v>21</v>
      </c>
      <c r="B20" s="28">
        <f>SUM(B21)</f>
        <v>0</v>
      </c>
      <c r="C20" s="9">
        <v>0</v>
      </c>
      <c r="D20" s="9">
        <v>0</v>
      </c>
    </row>
    <row r="21" spans="1:4" ht="12.5" x14ac:dyDescent="0.25">
      <c r="A21" s="17" t="s">
        <v>20</v>
      </c>
      <c r="B21" s="26">
        <v>0</v>
      </c>
      <c r="C21" s="12">
        <v>0</v>
      </c>
      <c r="D21" s="12">
        <v>0</v>
      </c>
    </row>
    <row r="22" spans="1:4" ht="13" x14ac:dyDescent="0.3">
      <c r="A22" s="31" t="s">
        <v>124</v>
      </c>
      <c r="B22" s="32">
        <f>B23</f>
        <v>157990</v>
      </c>
      <c r="C22" s="33">
        <f>C23</f>
        <v>900</v>
      </c>
      <c r="D22" s="33">
        <f>D23</f>
        <v>158890</v>
      </c>
    </row>
    <row r="23" spans="1:4" ht="13" x14ac:dyDescent="0.3">
      <c r="A23" s="10" t="s">
        <v>26</v>
      </c>
      <c r="B23" s="28">
        <f>SUM(B24:B27)</f>
        <v>157990</v>
      </c>
      <c r="C23" s="9">
        <f>SUM(C24:C28)</f>
        <v>900</v>
      </c>
      <c r="D23" s="9">
        <f>SUM(D24:D28)</f>
        <v>158890</v>
      </c>
    </row>
    <row r="24" spans="1:4" ht="12.5" x14ac:dyDescent="0.25">
      <c r="A24" s="17" t="s">
        <v>27</v>
      </c>
      <c r="B24" s="26">
        <v>2538.4</v>
      </c>
      <c r="C24" s="12">
        <v>0</v>
      </c>
      <c r="D24" s="12">
        <f>B24+C24</f>
        <v>2538.4</v>
      </c>
    </row>
    <row r="25" spans="1:4" ht="12.5" x14ac:dyDescent="0.25">
      <c r="A25" s="17" t="s">
        <v>25</v>
      </c>
      <c r="B25" s="26">
        <v>152602.88</v>
      </c>
      <c r="C25" s="12">
        <v>2805.56</v>
      </c>
      <c r="D25" s="12">
        <f>B25+C25</f>
        <v>155408.44</v>
      </c>
    </row>
    <row r="26" spans="1:4" ht="12.5" x14ac:dyDescent="0.25">
      <c r="A26" s="17" t="s">
        <v>31</v>
      </c>
      <c r="B26" s="26">
        <v>2056</v>
      </c>
      <c r="C26" s="12">
        <v>-1905.56</v>
      </c>
      <c r="D26" s="12">
        <f>B26+C26</f>
        <v>150.44000000000005</v>
      </c>
    </row>
    <row r="27" spans="1:4" ht="13.5" customHeight="1" x14ac:dyDescent="0.25">
      <c r="A27" s="17" t="s">
        <v>24</v>
      </c>
      <c r="B27" s="26">
        <v>792.72</v>
      </c>
      <c r="C27" s="12">
        <v>0</v>
      </c>
      <c r="D27" s="12">
        <v>792.72</v>
      </c>
    </row>
    <row r="28" spans="1:4" ht="13.5" customHeight="1" x14ac:dyDescent="0.25">
      <c r="A28" s="17" t="s">
        <v>117</v>
      </c>
      <c r="B28" s="26">
        <v>0</v>
      </c>
      <c r="C28" s="12">
        <v>0</v>
      </c>
      <c r="D28" s="12">
        <v>0</v>
      </c>
    </row>
    <row r="29" spans="1:4" ht="13" x14ac:dyDescent="0.3">
      <c r="A29" s="31" t="s">
        <v>136</v>
      </c>
      <c r="B29" s="32">
        <f t="shared" ref="B29:D30" si="2">B30</f>
        <v>104600</v>
      </c>
      <c r="C29" s="33">
        <f t="shared" si="2"/>
        <v>0</v>
      </c>
      <c r="D29" s="33">
        <f t="shared" si="2"/>
        <v>104600</v>
      </c>
    </row>
    <row r="30" spans="1:4" ht="13" x14ac:dyDescent="0.3">
      <c r="A30" s="10" t="s">
        <v>26</v>
      </c>
      <c r="B30" s="28">
        <f t="shared" si="2"/>
        <v>104600</v>
      </c>
      <c r="C30" s="9">
        <f t="shared" si="2"/>
        <v>0</v>
      </c>
      <c r="D30" s="9">
        <f t="shared" si="2"/>
        <v>104600</v>
      </c>
    </row>
    <row r="31" spans="1:4" ht="12.5" x14ac:dyDescent="0.25">
      <c r="A31" s="17" t="s">
        <v>25</v>
      </c>
      <c r="B31" s="26">
        <v>104600</v>
      </c>
      <c r="C31" s="12">
        <v>0</v>
      </c>
      <c r="D31" s="12">
        <f>B31+C31</f>
        <v>104600</v>
      </c>
    </row>
    <row r="32" spans="1:4" ht="13" x14ac:dyDescent="0.3">
      <c r="A32" s="31" t="s">
        <v>137</v>
      </c>
      <c r="B32" s="32">
        <f>B33</f>
        <v>2000</v>
      </c>
      <c r="C32" s="33">
        <f>C33</f>
        <v>24627.83</v>
      </c>
      <c r="D32" s="33">
        <f>D33</f>
        <v>26627.83</v>
      </c>
    </row>
    <row r="33" spans="1:4" ht="13" x14ac:dyDescent="0.3">
      <c r="A33" s="10" t="s">
        <v>26</v>
      </c>
      <c r="B33" s="28">
        <f>B34</f>
        <v>2000</v>
      </c>
      <c r="C33" s="9">
        <f>C34</f>
        <v>24627.83</v>
      </c>
      <c r="D33" s="9">
        <f>B33+C33</f>
        <v>26627.83</v>
      </c>
    </row>
    <row r="34" spans="1:4" ht="12.5" x14ac:dyDescent="0.25">
      <c r="A34" s="17" t="s">
        <v>25</v>
      </c>
      <c r="B34" s="26">
        <v>2000</v>
      </c>
      <c r="C34" s="12">
        <v>24627.83</v>
      </c>
      <c r="D34" s="12">
        <f>B34+C34</f>
        <v>26627.83</v>
      </c>
    </row>
    <row r="35" spans="1:4" ht="13" x14ac:dyDescent="0.3">
      <c r="A35" s="31" t="s">
        <v>145</v>
      </c>
      <c r="B35" s="32">
        <f>B36</f>
        <v>2721679</v>
      </c>
      <c r="C35" s="33">
        <f>C36</f>
        <v>0</v>
      </c>
      <c r="D35" s="33">
        <f>D36</f>
        <v>2721679</v>
      </c>
    </row>
    <row r="36" spans="1:4" ht="13" x14ac:dyDescent="0.3">
      <c r="A36" s="10" t="s">
        <v>26</v>
      </c>
      <c r="B36" s="28">
        <f>SUM(B37:B39)</f>
        <v>2721679</v>
      </c>
      <c r="C36" s="9">
        <f>SUM(C37:C39)</f>
        <v>0</v>
      </c>
      <c r="D36" s="9">
        <f>SUM(D37:D39)</f>
        <v>2721679</v>
      </c>
    </row>
    <row r="37" spans="1:4" ht="12.5" x14ac:dyDescent="0.25">
      <c r="A37" s="17" t="s">
        <v>27</v>
      </c>
      <c r="B37" s="26">
        <v>2700824</v>
      </c>
      <c r="C37" s="12">
        <v>0</v>
      </c>
      <c r="D37" s="12">
        <f>B37+C37</f>
        <v>2700824</v>
      </c>
    </row>
    <row r="38" spans="1:4" ht="12.5" x14ac:dyDescent="0.25">
      <c r="A38" s="17" t="s">
        <v>25</v>
      </c>
      <c r="B38" s="26">
        <v>20855</v>
      </c>
      <c r="C38" s="12">
        <v>0</v>
      </c>
      <c r="D38" s="12">
        <f t="shared" ref="D38:D39" si="3">B38+C38</f>
        <v>20855</v>
      </c>
    </row>
    <row r="39" spans="1:4" ht="12.5" x14ac:dyDescent="0.25">
      <c r="A39" s="17" t="s">
        <v>31</v>
      </c>
      <c r="B39" s="26">
        <v>0</v>
      </c>
      <c r="C39" s="12">
        <v>0</v>
      </c>
      <c r="D39" s="12">
        <f t="shared" si="3"/>
        <v>0</v>
      </c>
    </row>
    <row r="40" spans="1:4" ht="13" x14ac:dyDescent="0.3">
      <c r="A40" s="31" t="s">
        <v>146</v>
      </c>
      <c r="B40" s="32">
        <f>B41</f>
        <v>30955</v>
      </c>
      <c r="C40" s="55">
        <f t="shared" ref="C40:D40" si="4">C41</f>
        <v>0</v>
      </c>
      <c r="D40" s="32">
        <f t="shared" si="4"/>
        <v>30955</v>
      </c>
    </row>
    <row r="41" spans="1:4" ht="13" x14ac:dyDescent="0.3">
      <c r="A41" s="10" t="s">
        <v>26</v>
      </c>
      <c r="B41" s="28">
        <f>SUM(B42:B43)</f>
        <v>30955</v>
      </c>
      <c r="C41" s="28">
        <f>SUM(C42:C43)</f>
        <v>0</v>
      </c>
      <c r="D41" s="28">
        <f>SUM(D42:D43)</f>
        <v>30955</v>
      </c>
    </row>
    <row r="42" spans="1:4" ht="12.5" x14ac:dyDescent="0.25">
      <c r="A42" s="17" t="s">
        <v>27</v>
      </c>
      <c r="B42" s="26">
        <v>9320</v>
      </c>
      <c r="C42" s="26">
        <v>-5495</v>
      </c>
      <c r="D42" s="26">
        <f>B42+C42</f>
        <v>3825</v>
      </c>
    </row>
    <row r="43" spans="1:4" ht="12.5" x14ac:dyDescent="0.25">
      <c r="A43" s="17" t="s">
        <v>25</v>
      </c>
      <c r="B43" s="26">
        <v>21635</v>
      </c>
      <c r="C43" s="26">
        <v>5495</v>
      </c>
      <c r="D43" s="26">
        <f>B43+C43</f>
        <v>27130</v>
      </c>
    </row>
    <row r="44" spans="1:4" ht="13" x14ac:dyDescent="0.3">
      <c r="A44" s="31" t="s">
        <v>126</v>
      </c>
      <c r="B44" s="32">
        <f>B45</f>
        <v>300</v>
      </c>
      <c r="C44" s="33">
        <f>C45+C47</f>
        <v>1305</v>
      </c>
      <c r="D44" s="33">
        <f>D45+D47</f>
        <v>1605</v>
      </c>
    </row>
    <row r="45" spans="1:4" ht="13" x14ac:dyDescent="0.3">
      <c r="A45" s="10" t="s">
        <v>26</v>
      </c>
      <c r="B45" s="28">
        <f>B46</f>
        <v>300</v>
      </c>
      <c r="C45" s="9">
        <f>C46</f>
        <v>105</v>
      </c>
      <c r="D45" s="9">
        <f>B45+C45</f>
        <v>405</v>
      </c>
    </row>
    <row r="46" spans="1:4" ht="12.5" x14ac:dyDescent="0.25">
      <c r="A46" s="17" t="s">
        <v>25</v>
      </c>
      <c r="B46" s="26">
        <v>300</v>
      </c>
      <c r="C46" s="12">
        <v>105</v>
      </c>
      <c r="D46" s="12">
        <f>B46+C46</f>
        <v>405</v>
      </c>
    </row>
    <row r="47" spans="1:4" ht="13" x14ac:dyDescent="0.3">
      <c r="A47" s="10" t="s">
        <v>21</v>
      </c>
      <c r="B47" s="28">
        <f>B48</f>
        <v>0</v>
      </c>
      <c r="C47" s="28">
        <f t="shared" ref="C47:D47" si="5">C48</f>
        <v>1200</v>
      </c>
      <c r="D47" s="28">
        <f t="shared" si="5"/>
        <v>1200</v>
      </c>
    </row>
    <row r="48" spans="1:4" ht="12.5" x14ac:dyDescent="0.25">
      <c r="A48" s="17" t="s">
        <v>20</v>
      </c>
      <c r="B48" s="26">
        <v>0</v>
      </c>
      <c r="C48" s="12">
        <v>1200</v>
      </c>
      <c r="D48" s="12">
        <v>1200</v>
      </c>
    </row>
    <row r="49" spans="1:5" ht="13" x14ac:dyDescent="0.3">
      <c r="A49" s="19" t="s">
        <v>30</v>
      </c>
      <c r="B49" s="27">
        <f>B50+B56+B71</f>
        <v>18984.93</v>
      </c>
      <c r="C49" s="20">
        <f>C50+C56+C71</f>
        <v>713.5</v>
      </c>
      <c r="D49" s="20">
        <f>D50+D56+D71</f>
        <v>19698.43</v>
      </c>
    </row>
    <row r="50" spans="1:5" s="30" customFormat="1" ht="13" x14ac:dyDescent="0.3">
      <c r="A50" s="18" t="s">
        <v>29</v>
      </c>
      <c r="B50" s="29">
        <f t="shared" ref="B50:C54" si="6">B51</f>
        <v>3700</v>
      </c>
      <c r="C50" s="34">
        <f t="shared" si="6"/>
        <v>900</v>
      </c>
      <c r="D50" s="34">
        <f t="shared" ref="D50:D53" si="7">B50+C50</f>
        <v>4600</v>
      </c>
      <c r="E50" s="22"/>
    </row>
    <row r="51" spans="1:5" ht="13" x14ac:dyDescent="0.3">
      <c r="A51" s="35" t="s">
        <v>99</v>
      </c>
      <c r="B51" s="36">
        <f>B52+B54</f>
        <v>3700</v>
      </c>
      <c r="C51" s="37">
        <f>C52+C54</f>
        <v>900</v>
      </c>
      <c r="D51" s="37">
        <f>D52+D54</f>
        <v>4600</v>
      </c>
    </row>
    <row r="52" spans="1:5" ht="13" x14ac:dyDescent="0.3">
      <c r="A52" s="10" t="s">
        <v>26</v>
      </c>
      <c r="B52" s="28">
        <f t="shared" si="6"/>
        <v>3700</v>
      </c>
      <c r="C52" s="9">
        <f t="shared" si="6"/>
        <v>350</v>
      </c>
      <c r="D52" s="9">
        <f t="shared" si="7"/>
        <v>4050</v>
      </c>
    </row>
    <row r="53" spans="1:5" ht="12.5" x14ac:dyDescent="0.25">
      <c r="A53" s="17" t="s">
        <v>25</v>
      </c>
      <c r="B53" s="26">
        <v>3700</v>
      </c>
      <c r="C53" s="12">
        <v>350</v>
      </c>
      <c r="D53" s="12">
        <f t="shared" si="7"/>
        <v>4050</v>
      </c>
    </row>
    <row r="54" spans="1:5" ht="13" x14ac:dyDescent="0.3">
      <c r="A54" s="10" t="s">
        <v>21</v>
      </c>
      <c r="B54" s="28">
        <f t="shared" si="6"/>
        <v>0</v>
      </c>
      <c r="C54" s="9">
        <f t="shared" si="6"/>
        <v>550</v>
      </c>
      <c r="D54" s="9">
        <f t="shared" ref="D54:D55" si="8">B54+C54</f>
        <v>550</v>
      </c>
    </row>
    <row r="55" spans="1:5" ht="12.5" x14ac:dyDescent="0.25">
      <c r="A55" s="17" t="s">
        <v>20</v>
      </c>
      <c r="B55" s="26">
        <v>0</v>
      </c>
      <c r="C55" s="12">
        <v>550</v>
      </c>
      <c r="D55" s="12">
        <f t="shared" si="8"/>
        <v>550</v>
      </c>
    </row>
    <row r="56" spans="1:5" s="30" customFormat="1" ht="13" x14ac:dyDescent="0.3">
      <c r="A56" s="18" t="s">
        <v>28</v>
      </c>
      <c r="B56" s="29">
        <f>B57+B61+B64+B67</f>
        <v>14888.93</v>
      </c>
      <c r="C56" s="34">
        <f>C57+C61+C64+C67</f>
        <v>52</v>
      </c>
      <c r="D56" s="34">
        <f>D57+D64+D67</f>
        <v>14940.93</v>
      </c>
      <c r="E56" s="22"/>
    </row>
    <row r="57" spans="1:5" ht="13" x14ac:dyDescent="0.3">
      <c r="A57" s="35" t="s">
        <v>147</v>
      </c>
      <c r="B57" s="36">
        <f>B58</f>
        <v>0</v>
      </c>
      <c r="C57" s="37">
        <f>C58</f>
        <v>4616.55</v>
      </c>
      <c r="D57" s="37">
        <f>D58</f>
        <v>4616.55</v>
      </c>
    </row>
    <row r="58" spans="1:5" ht="13" x14ac:dyDescent="0.3">
      <c r="A58" s="10" t="s">
        <v>26</v>
      </c>
      <c r="B58" s="28">
        <f>B59</f>
        <v>0</v>
      </c>
      <c r="C58" s="9">
        <f>C59+C60</f>
        <v>4616.55</v>
      </c>
      <c r="D58" s="9">
        <f>D59+D60</f>
        <v>4616.55</v>
      </c>
    </row>
    <row r="59" spans="1:5" ht="12" customHeight="1" x14ac:dyDescent="0.25">
      <c r="A59" s="17" t="s">
        <v>27</v>
      </c>
      <c r="B59" s="26">
        <v>0</v>
      </c>
      <c r="C59" s="12">
        <v>4058.55</v>
      </c>
      <c r="D59" s="50">
        <f>B59+C59</f>
        <v>4058.55</v>
      </c>
    </row>
    <row r="60" spans="1:5" ht="12" customHeight="1" x14ac:dyDescent="0.25">
      <c r="A60" s="17" t="s">
        <v>25</v>
      </c>
      <c r="B60" s="26">
        <v>0</v>
      </c>
      <c r="C60" s="12">
        <v>558</v>
      </c>
      <c r="D60" s="50">
        <v>558</v>
      </c>
    </row>
    <row r="61" spans="1:5" ht="13" x14ac:dyDescent="0.3">
      <c r="A61" s="35" t="s">
        <v>99</v>
      </c>
      <c r="B61" s="36">
        <f t="shared" ref="B61:D62" si="9">B62</f>
        <v>6987.86</v>
      </c>
      <c r="C61" s="37">
        <f t="shared" si="9"/>
        <v>-6987.86</v>
      </c>
      <c r="D61" s="37">
        <f t="shared" si="9"/>
        <v>0</v>
      </c>
    </row>
    <row r="62" spans="1:5" ht="13" x14ac:dyDescent="0.3">
      <c r="A62" s="10" t="s">
        <v>26</v>
      </c>
      <c r="B62" s="28">
        <f t="shared" si="9"/>
        <v>6987.86</v>
      </c>
      <c r="C62" s="9">
        <f t="shared" si="9"/>
        <v>-6987.86</v>
      </c>
      <c r="D62" s="9">
        <f t="shared" si="9"/>
        <v>0</v>
      </c>
    </row>
    <row r="63" spans="1:5" ht="12" customHeight="1" x14ac:dyDescent="0.25">
      <c r="A63" s="17" t="s">
        <v>27</v>
      </c>
      <c r="B63" s="26">
        <v>6987.86</v>
      </c>
      <c r="C63" s="12">
        <v>-6987.86</v>
      </c>
      <c r="D63" s="50">
        <f>B63+C63</f>
        <v>0</v>
      </c>
    </row>
    <row r="64" spans="1:5" ht="13" x14ac:dyDescent="0.3">
      <c r="A64" s="38" t="s">
        <v>145</v>
      </c>
      <c r="B64" s="36">
        <f>B65</f>
        <v>5357.14</v>
      </c>
      <c r="C64" s="37">
        <f t="shared" ref="C64:D64" si="10">C65</f>
        <v>-3864.94</v>
      </c>
      <c r="D64" s="37">
        <f t="shared" si="10"/>
        <v>1492.2000000000003</v>
      </c>
    </row>
    <row r="65" spans="1:1634" ht="13" x14ac:dyDescent="0.3">
      <c r="A65" s="10" t="s">
        <v>26</v>
      </c>
      <c r="B65" s="28">
        <f>B66</f>
        <v>5357.14</v>
      </c>
      <c r="C65" s="9">
        <f>C66</f>
        <v>-3864.94</v>
      </c>
      <c r="D65" s="9">
        <f>D66</f>
        <v>1492.2000000000003</v>
      </c>
    </row>
    <row r="66" spans="1:1634" ht="12.5" x14ac:dyDescent="0.25">
      <c r="A66" s="17" t="s">
        <v>27</v>
      </c>
      <c r="B66" s="26">
        <v>5357.14</v>
      </c>
      <c r="C66" s="12">
        <v>-3864.94</v>
      </c>
      <c r="D66" s="12">
        <f>B66+C66</f>
        <v>1492.2000000000003</v>
      </c>
    </row>
    <row r="67" spans="1:1634" ht="13.5" customHeight="1" x14ac:dyDescent="0.3">
      <c r="A67" s="35" t="s">
        <v>148</v>
      </c>
      <c r="B67" s="36">
        <f>B68</f>
        <v>2543.9300000000003</v>
      </c>
      <c r="C67" s="37">
        <f t="shared" ref="C67:D67" si="11">C68</f>
        <v>6288.25</v>
      </c>
      <c r="D67" s="37">
        <f t="shared" si="11"/>
        <v>8832.18</v>
      </c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  <c r="UZ67" s="43"/>
      <c r="VA67" s="43"/>
      <c r="VB67" s="43"/>
      <c r="VC67" s="43"/>
      <c r="VD67" s="43"/>
      <c r="VE67" s="43"/>
      <c r="VF67" s="43"/>
      <c r="VG67" s="43"/>
      <c r="VH67" s="43"/>
      <c r="VI67" s="43"/>
      <c r="VJ67" s="43"/>
      <c r="VK67" s="43"/>
      <c r="VL67" s="43"/>
      <c r="VM67" s="43"/>
      <c r="VN67" s="43"/>
      <c r="VO67" s="43"/>
      <c r="VP67" s="43"/>
      <c r="VQ67" s="43"/>
      <c r="VR67" s="43"/>
      <c r="VS67" s="43"/>
      <c r="VT67" s="43"/>
      <c r="VU67" s="43"/>
      <c r="VV67" s="43"/>
      <c r="VW67" s="43"/>
      <c r="VX67" s="43"/>
      <c r="VY67" s="43"/>
      <c r="VZ67" s="43"/>
      <c r="WA67" s="43"/>
      <c r="WB67" s="43"/>
      <c r="WC67" s="43"/>
      <c r="WD67" s="43"/>
      <c r="WE67" s="43"/>
      <c r="WF67" s="43"/>
      <c r="WG67" s="43"/>
      <c r="WH67" s="43"/>
      <c r="WI67" s="43"/>
      <c r="WJ67" s="43"/>
      <c r="WK67" s="43"/>
      <c r="WL67" s="43"/>
      <c r="WM67" s="43"/>
      <c r="WN67" s="43"/>
      <c r="WO67" s="43"/>
      <c r="WP67" s="43"/>
      <c r="WQ67" s="43"/>
      <c r="WR67" s="43"/>
      <c r="WS67" s="43"/>
      <c r="WT67" s="43"/>
      <c r="WU67" s="43"/>
      <c r="WV67" s="43"/>
      <c r="WW67" s="43"/>
      <c r="WX67" s="43"/>
      <c r="WY67" s="43"/>
      <c r="WZ67" s="43"/>
      <c r="XA67" s="43"/>
      <c r="XB67" s="43"/>
      <c r="XC67" s="43"/>
      <c r="XD67" s="43"/>
      <c r="XE67" s="43"/>
      <c r="XF67" s="43"/>
      <c r="XG67" s="43"/>
      <c r="XH67" s="43"/>
      <c r="XI67" s="43"/>
      <c r="XJ67" s="43"/>
      <c r="XK67" s="43"/>
      <c r="XL67" s="43"/>
      <c r="XM67" s="43"/>
      <c r="XN67" s="43"/>
      <c r="XO67" s="43"/>
      <c r="XP67" s="43"/>
      <c r="XQ67" s="43"/>
      <c r="XR67" s="43"/>
      <c r="XS67" s="43"/>
      <c r="XT67" s="43"/>
      <c r="XU67" s="43"/>
      <c r="XV67" s="43"/>
      <c r="XW67" s="43"/>
      <c r="XX67" s="43"/>
      <c r="XY67" s="43"/>
      <c r="XZ67" s="43"/>
      <c r="YA67" s="43"/>
      <c r="YB67" s="43"/>
      <c r="YC67" s="43"/>
      <c r="YD67" s="43"/>
      <c r="YE67" s="43"/>
      <c r="YF67" s="43"/>
      <c r="YG67" s="43"/>
      <c r="YH67" s="43"/>
      <c r="YI67" s="43"/>
      <c r="YJ67" s="43"/>
      <c r="YK67" s="43"/>
      <c r="YL67" s="43"/>
      <c r="YM67" s="43"/>
      <c r="YN67" s="43"/>
      <c r="YO67" s="43"/>
      <c r="YP67" s="43"/>
      <c r="YQ67" s="43"/>
      <c r="YR67" s="43"/>
      <c r="YS67" s="43"/>
      <c r="YT67" s="43"/>
      <c r="YU67" s="43"/>
      <c r="YV67" s="43"/>
      <c r="YW67" s="43"/>
      <c r="YX67" s="43"/>
      <c r="YY67" s="43"/>
      <c r="YZ67" s="43"/>
      <c r="ZA67" s="43"/>
      <c r="ZB67" s="43"/>
      <c r="ZC67" s="43"/>
      <c r="ZD67" s="43"/>
      <c r="ZE67" s="43"/>
      <c r="ZF67" s="43"/>
      <c r="ZG67" s="43"/>
      <c r="ZH67" s="43"/>
      <c r="ZI67" s="43"/>
      <c r="ZJ67" s="43"/>
      <c r="ZK67" s="43"/>
      <c r="ZL67" s="43"/>
      <c r="ZM67" s="43"/>
      <c r="ZN67" s="43"/>
      <c r="ZO67" s="43"/>
      <c r="ZP67" s="43"/>
      <c r="ZQ67" s="43"/>
      <c r="ZR67" s="43"/>
      <c r="ZS67" s="43"/>
      <c r="ZT67" s="43"/>
      <c r="ZU67" s="43"/>
      <c r="ZV67" s="43"/>
      <c r="ZW67" s="43"/>
      <c r="ZX67" s="43"/>
      <c r="ZY67" s="43"/>
      <c r="ZZ67" s="43"/>
      <c r="AAA67" s="43"/>
      <c r="AAB67" s="43"/>
      <c r="AAC67" s="43"/>
      <c r="AAD67" s="43"/>
      <c r="AAE67" s="43"/>
      <c r="AAF67" s="43"/>
      <c r="AAG67" s="43"/>
      <c r="AAH67" s="43"/>
      <c r="AAI67" s="43"/>
      <c r="AAJ67" s="43"/>
      <c r="AAK67" s="43"/>
      <c r="AAL67" s="43"/>
      <c r="AAM67" s="43"/>
      <c r="AAN67" s="43"/>
      <c r="AAO67" s="43"/>
      <c r="AAP67" s="43"/>
      <c r="AAQ67" s="43"/>
      <c r="AAR67" s="43"/>
      <c r="AAS67" s="43"/>
      <c r="AAT67" s="43"/>
      <c r="AAU67" s="43"/>
      <c r="AAV67" s="43"/>
      <c r="AAW67" s="43"/>
      <c r="AAX67" s="43"/>
      <c r="AAY67" s="43"/>
      <c r="AAZ67" s="43"/>
      <c r="ABA67" s="43"/>
      <c r="ABB67" s="43"/>
      <c r="ABC67" s="43"/>
      <c r="ABD67" s="43"/>
      <c r="ABE67" s="43"/>
      <c r="ABF67" s="43"/>
      <c r="ABG67" s="43"/>
      <c r="ABH67" s="43"/>
      <c r="ABI67" s="43"/>
      <c r="ABJ67" s="43"/>
      <c r="ABK67" s="43"/>
      <c r="ABL67" s="43"/>
      <c r="ABM67" s="43"/>
      <c r="ABN67" s="43"/>
      <c r="ABO67" s="43"/>
      <c r="ABP67" s="43"/>
      <c r="ABQ67" s="43"/>
      <c r="ABR67" s="43"/>
      <c r="ABS67" s="43"/>
      <c r="ABT67" s="43"/>
      <c r="ABU67" s="43"/>
      <c r="ABV67" s="43"/>
      <c r="ABW67" s="43"/>
      <c r="ABX67" s="43"/>
      <c r="ABY67" s="43"/>
      <c r="ABZ67" s="43"/>
      <c r="ACA67" s="43"/>
      <c r="ACB67" s="43"/>
      <c r="ACC67" s="43"/>
      <c r="ACD67" s="43"/>
      <c r="ACE67" s="43"/>
      <c r="ACF67" s="43"/>
      <c r="ACG67" s="43"/>
      <c r="ACH67" s="43"/>
      <c r="ACI67" s="43"/>
      <c r="ACJ67" s="43"/>
      <c r="ACK67" s="43"/>
      <c r="ACL67" s="43"/>
      <c r="ACM67" s="43"/>
      <c r="ACN67" s="43"/>
      <c r="ACO67" s="43"/>
      <c r="ACP67" s="43"/>
      <c r="ACQ67" s="43"/>
      <c r="ACR67" s="43"/>
      <c r="ACS67" s="43"/>
      <c r="ACT67" s="43"/>
      <c r="ACU67" s="43"/>
      <c r="ACV67" s="43"/>
      <c r="ACW67" s="43"/>
      <c r="ACX67" s="43"/>
      <c r="ACY67" s="43"/>
      <c r="ACZ67" s="43"/>
      <c r="ADA67" s="43"/>
      <c r="ADB67" s="43"/>
      <c r="ADC67" s="43"/>
      <c r="ADD67" s="43"/>
      <c r="ADE67" s="43"/>
      <c r="ADF67" s="43"/>
      <c r="ADG67" s="43"/>
      <c r="ADH67" s="43"/>
      <c r="ADI67" s="43"/>
      <c r="ADJ67" s="43"/>
      <c r="ADK67" s="43"/>
      <c r="ADL67" s="43"/>
      <c r="ADM67" s="43"/>
      <c r="ADN67" s="43"/>
      <c r="ADO67" s="43"/>
      <c r="ADP67" s="43"/>
      <c r="ADQ67" s="43"/>
      <c r="ADR67" s="43"/>
      <c r="ADS67" s="43"/>
      <c r="ADT67" s="43"/>
      <c r="ADU67" s="43"/>
      <c r="ADV67" s="43"/>
      <c r="ADW67" s="43"/>
      <c r="ADX67" s="43"/>
      <c r="ADY67" s="43"/>
      <c r="ADZ67" s="43"/>
      <c r="AEA67" s="43"/>
      <c r="AEB67" s="43"/>
      <c r="AEC67" s="43"/>
      <c r="AED67" s="43"/>
      <c r="AEE67" s="43"/>
      <c r="AEF67" s="43"/>
      <c r="AEG67" s="43"/>
      <c r="AEH67" s="43"/>
      <c r="AEI67" s="43"/>
      <c r="AEJ67" s="43"/>
      <c r="AEK67" s="43"/>
      <c r="AEL67" s="43"/>
      <c r="AEM67" s="43"/>
      <c r="AEN67" s="43"/>
      <c r="AEO67" s="43"/>
      <c r="AEP67" s="43"/>
      <c r="AEQ67" s="43"/>
      <c r="AER67" s="43"/>
      <c r="AES67" s="43"/>
      <c r="AET67" s="43"/>
      <c r="AEU67" s="43"/>
      <c r="AEV67" s="43"/>
      <c r="AEW67" s="43"/>
      <c r="AEX67" s="43"/>
      <c r="AEY67" s="43"/>
      <c r="AEZ67" s="43"/>
      <c r="AFA67" s="43"/>
      <c r="AFB67" s="43"/>
      <c r="AFC67" s="43"/>
      <c r="AFD67" s="43"/>
      <c r="AFE67" s="43"/>
      <c r="AFF67" s="43"/>
      <c r="AFG67" s="43"/>
      <c r="AFH67" s="43"/>
      <c r="AFI67" s="43"/>
      <c r="AFJ67" s="43"/>
      <c r="AFK67" s="43"/>
      <c r="AFL67" s="43"/>
      <c r="AFM67" s="43"/>
      <c r="AFN67" s="43"/>
      <c r="AFO67" s="43"/>
      <c r="AFP67" s="43"/>
      <c r="AFQ67" s="43"/>
      <c r="AFR67" s="43"/>
      <c r="AFS67" s="43"/>
      <c r="AFT67" s="43"/>
      <c r="AFU67" s="43"/>
      <c r="AFV67" s="43"/>
      <c r="AFW67" s="43"/>
      <c r="AFX67" s="43"/>
      <c r="AFY67" s="43"/>
      <c r="AFZ67" s="43"/>
      <c r="AGA67" s="43"/>
      <c r="AGB67" s="43"/>
      <c r="AGC67" s="43"/>
      <c r="AGD67" s="43"/>
      <c r="AGE67" s="43"/>
      <c r="AGF67" s="43"/>
      <c r="AGG67" s="43"/>
      <c r="AGH67" s="43"/>
      <c r="AGI67" s="43"/>
      <c r="AGJ67" s="43"/>
      <c r="AGK67" s="43"/>
      <c r="AGL67" s="43"/>
      <c r="AGM67" s="43"/>
      <c r="AGN67" s="43"/>
      <c r="AGO67" s="43"/>
      <c r="AGP67" s="43"/>
      <c r="AGQ67" s="43"/>
      <c r="AGR67" s="43"/>
      <c r="AGS67" s="43"/>
      <c r="AGT67" s="43"/>
      <c r="AGU67" s="43"/>
      <c r="AGV67" s="43"/>
      <c r="AGW67" s="43"/>
      <c r="AGX67" s="43"/>
      <c r="AGY67" s="43"/>
      <c r="AGZ67" s="43"/>
      <c r="AHA67" s="43"/>
      <c r="AHB67" s="43"/>
      <c r="AHC67" s="43"/>
      <c r="AHD67" s="43"/>
      <c r="AHE67" s="43"/>
      <c r="AHF67" s="43"/>
      <c r="AHG67" s="43"/>
      <c r="AHH67" s="43"/>
      <c r="AHI67" s="43"/>
      <c r="AHJ67" s="43"/>
      <c r="AHK67" s="43"/>
      <c r="AHL67" s="43"/>
      <c r="AHM67" s="43"/>
      <c r="AHN67" s="43"/>
      <c r="AHO67" s="43"/>
      <c r="AHP67" s="43"/>
      <c r="AHQ67" s="43"/>
      <c r="AHR67" s="43"/>
      <c r="AHS67" s="43"/>
      <c r="AHT67" s="43"/>
      <c r="AHU67" s="43"/>
      <c r="AHV67" s="43"/>
      <c r="AHW67" s="43"/>
      <c r="AHX67" s="43"/>
      <c r="AHY67" s="43"/>
      <c r="AHZ67" s="43"/>
      <c r="AIA67" s="43"/>
      <c r="AIB67" s="43"/>
      <c r="AIC67" s="43"/>
      <c r="AID67" s="43"/>
      <c r="AIE67" s="43"/>
      <c r="AIF67" s="43"/>
      <c r="AIG67" s="43"/>
      <c r="AIH67" s="43"/>
      <c r="AII67" s="43"/>
      <c r="AIJ67" s="43"/>
      <c r="AIK67" s="43"/>
      <c r="AIL67" s="43"/>
      <c r="AIM67" s="43"/>
      <c r="AIN67" s="43"/>
      <c r="AIO67" s="43"/>
      <c r="AIP67" s="43"/>
      <c r="AIQ67" s="43"/>
      <c r="AIR67" s="43"/>
      <c r="AIS67" s="43"/>
      <c r="AIT67" s="43"/>
      <c r="AIU67" s="43"/>
      <c r="AIV67" s="43"/>
      <c r="AIW67" s="43"/>
      <c r="AIX67" s="43"/>
      <c r="AIY67" s="43"/>
      <c r="AIZ67" s="43"/>
      <c r="AJA67" s="43"/>
      <c r="AJB67" s="43"/>
      <c r="AJC67" s="43"/>
      <c r="AJD67" s="43"/>
      <c r="AJE67" s="43"/>
      <c r="AJF67" s="43"/>
      <c r="AJG67" s="43"/>
      <c r="AJH67" s="43"/>
      <c r="AJI67" s="43"/>
      <c r="AJJ67" s="43"/>
      <c r="AJK67" s="43"/>
      <c r="AJL67" s="43"/>
      <c r="AJM67" s="43"/>
      <c r="AJN67" s="43"/>
      <c r="AJO67" s="43"/>
      <c r="AJP67" s="43"/>
      <c r="AJQ67" s="43"/>
      <c r="AJR67" s="43"/>
      <c r="AJS67" s="43"/>
      <c r="AJT67" s="43"/>
      <c r="AJU67" s="43"/>
      <c r="AJV67" s="43"/>
      <c r="AJW67" s="43"/>
      <c r="AJX67" s="43"/>
      <c r="AJY67" s="43"/>
      <c r="AJZ67" s="43"/>
      <c r="AKA67" s="43"/>
      <c r="AKB67" s="43"/>
      <c r="AKC67" s="43"/>
      <c r="AKD67" s="43"/>
      <c r="AKE67" s="43"/>
      <c r="AKF67" s="43"/>
      <c r="AKG67" s="43"/>
      <c r="AKH67" s="43"/>
      <c r="AKI67" s="43"/>
      <c r="AKJ67" s="43"/>
      <c r="AKK67" s="43"/>
      <c r="AKL67" s="43"/>
      <c r="AKM67" s="43"/>
      <c r="AKN67" s="43"/>
      <c r="AKO67" s="43"/>
      <c r="AKP67" s="43"/>
      <c r="AKQ67" s="43"/>
      <c r="AKR67" s="43"/>
      <c r="AKS67" s="43"/>
      <c r="AKT67" s="43"/>
      <c r="AKU67" s="43"/>
      <c r="AKV67" s="43"/>
      <c r="AKW67" s="43"/>
      <c r="AKX67" s="43"/>
      <c r="AKY67" s="43"/>
      <c r="AKZ67" s="43"/>
      <c r="ALA67" s="43"/>
      <c r="ALB67" s="43"/>
      <c r="ALC67" s="43"/>
      <c r="ALD67" s="43"/>
      <c r="ALE67" s="43"/>
      <c r="ALF67" s="43"/>
      <c r="ALG67" s="43"/>
      <c r="ALH67" s="43"/>
      <c r="ALI67" s="43"/>
      <c r="ALJ67" s="43"/>
      <c r="ALK67" s="43"/>
      <c r="ALL67" s="43"/>
      <c r="ALM67" s="43"/>
      <c r="ALN67" s="43"/>
      <c r="ALO67" s="43"/>
      <c r="ALP67" s="43"/>
      <c r="ALQ67" s="43"/>
      <c r="ALR67" s="43"/>
      <c r="ALS67" s="43"/>
      <c r="ALT67" s="43"/>
      <c r="ALU67" s="43"/>
      <c r="ALV67" s="43"/>
      <c r="ALW67" s="43"/>
      <c r="ALX67" s="43"/>
      <c r="ALY67" s="43"/>
      <c r="ALZ67" s="43"/>
      <c r="AMA67" s="43"/>
      <c r="AMB67" s="43"/>
      <c r="AMC67" s="43"/>
      <c r="AMD67" s="43"/>
      <c r="AME67" s="43"/>
      <c r="AMF67" s="43"/>
      <c r="AMG67" s="43"/>
      <c r="AMH67" s="43"/>
      <c r="AMI67" s="43"/>
      <c r="AMJ67" s="43"/>
      <c r="AMK67" s="43"/>
      <c r="AML67" s="43"/>
      <c r="AMM67" s="43"/>
      <c r="AMN67" s="43"/>
      <c r="AMO67" s="43"/>
      <c r="AMP67" s="43"/>
      <c r="AMQ67" s="43"/>
      <c r="AMR67" s="43"/>
      <c r="AMS67" s="43"/>
      <c r="AMT67" s="43"/>
      <c r="AMU67" s="43"/>
      <c r="AMV67" s="43"/>
      <c r="AMW67" s="43"/>
      <c r="AMX67" s="43"/>
      <c r="AMY67" s="43"/>
      <c r="AMZ67" s="43"/>
      <c r="ANA67" s="43"/>
      <c r="ANB67" s="43"/>
      <c r="ANC67" s="43"/>
      <c r="AND67" s="43"/>
      <c r="ANE67" s="43"/>
      <c r="ANF67" s="43"/>
      <c r="ANG67" s="43"/>
      <c r="ANH67" s="43"/>
      <c r="ANI67" s="43"/>
      <c r="ANJ67" s="43"/>
      <c r="ANK67" s="43"/>
      <c r="ANL67" s="43"/>
      <c r="ANM67" s="43"/>
      <c r="ANN67" s="43"/>
      <c r="ANO67" s="43"/>
      <c r="ANP67" s="43"/>
      <c r="ANQ67" s="43"/>
      <c r="ANR67" s="43"/>
      <c r="ANS67" s="43"/>
      <c r="ANT67" s="43"/>
      <c r="ANU67" s="43"/>
      <c r="ANV67" s="43"/>
      <c r="ANW67" s="43"/>
      <c r="ANX67" s="43"/>
      <c r="ANY67" s="43"/>
      <c r="ANZ67" s="43"/>
      <c r="AOA67" s="43"/>
      <c r="AOB67" s="43"/>
      <c r="AOC67" s="43"/>
      <c r="AOD67" s="43"/>
      <c r="AOE67" s="43"/>
      <c r="AOF67" s="43"/>
      <c r="AOG67" s="43"/>
      <c r="AOH67" s="43"/>
      <c r="AOI67" s="43"/>
      <c r="AOJ67" s="43"/>
      <c r="AOK67" s="43"/>
      <c r="AOL67" s="43"/>
      <c r="AOM67" s="43"/>
      <c r="AON67" s="43"/>
      <c r="AOO67" s="43"/>
      <c r="AOP67" s="43"/>
      <c r="AOQ67" s="43"/>
      <c r="AOR67" s="43"/>
      <c r="AOS67" s="43"/>
      <c r="AOT67" s="43"/>
      <c r="AOU67" s="43"/>
      <c r="AOV67" s="43"/>
      <c r="AOW67" s="43"/>
      <c r="AOX67" s="43"/>
      <c r="AOY67" s="43"/>
      <c r="AOZ67" s="43"/>
      <c r="APA67" s="43"/>
      <c r="APB67" s="43"/>
      <c r="APC67" s="43"/>
      <c r="APD67" s="43"/>
      <c r="APE67" s="43"/>
      <c r="APF67" s="43"/>
      <c r="APG67" s="43"/>
      <c r="APH67" s="43"/>
      <c r="API67" s="43"/>
      <c r="APJ67" s="43"/>
      <c r="APK67" s="43"/>
      <c r="APL67" s="43"/>
      <c r="APM67" s="43"/>
      <c r="APN67" s="43"/>
      <c r="APO67" s="43"/>
      <c r="APP67" s="43"/>
      <c r="APQ67" s="43"/>
      <c r="APR67" s="43"/>
      <c r="APS67" s="43"/>
      <c r="APT67" s="43"/>
      <c r="APU67" s="43"/>
      <c r="APV67" s="43"/>
      <c r="APW67" s="43"/>
      <c r="APX67" s="43"/>
      <c r="APY67" s="43"/>
      <c r="APZ67" s="43"/>
      <c r="AQA67" s="43"/>
      <c r="AQB67" s="43"/>
      <c r="AQC67" s="43"/>
      <c r="AQD67" s="43"/>
      <c r="AQE67" s="43"/>
      <c r="AQF67" s="43"/>
      <c r="AQG67" s="43"/>
      <c r="AQH67" s="43"/>
      <c r="AQI67" s="43"/>
      <c r="AQJ67" s="43"/>
      <c r="AQK67" s="43"/>
      <c r="AQL67" s="43"/>
      <c r="AQM67" s="43"/>
      <c r="AQN67" s="43"/>
      <c r="AQO67" s="43"/>
      <c r="AQP67" s="43"/>
      <c r="AQQ67" s="43"/>
      <c r="AQR67" s="43"/>
      <c r="AQS67" s="43"/>
      <c r="AQT67" s="43"/>
      <c r="AQU67" s="43"/>
      <c r="AQV67" s="43"/>
      <c r="AQW67" s="43"/>
      <c r="AQX67" s="43"/>
      <c r="AQY67" s="43"/>
      <c r="AQZ67" s="43"/>
      <c r="ARA67" s="43"/>
      <c r="ARB67" s="43"/>
      <c r="ARC67" s="43"/>
      <c r="ARD67" s="43"/>
      <c r="ARE67" s="43"/>
      <c r="ARF67" s="43"/>
      <c r="ARG67" s="43"/>
      <c r="ARH67" s="43"/>
      <c r="ARI67" s="43"/>
      <c r="ARJ67" s="43"/>
      <c r="ARK67" s="43"/>
      <c r="ARL67" s="43"/>
      <c r="ARM67" s="43"/>
      <c r="ARN67" s="43"/>
      <c r="ARO67" s="43"/>
      <c r="ARP67" s="43"/>
      <c r="ARQ67" s="43"/>
      <c r="ARR67" s="43"/>
      <c r="ARS67" s="43"/>
      <c r="ART67" s="43"/>
      <c r="ARU67" s="43"/>
      <c r="ARV67" s="43"/>
      <c r="ARW67" s="43"/>
      <c r="ARX67" s="43"/>
      <c r="ARY67" s="43"/>
      <c r="ARZ67" s="43"/>
      <c r="ASA67" s="43"/>
      <c r="ASB67" s="43"/>
      <c r="ASC67" s="43"/>
      <c r="ASD67" s="43"/>
      <c r="ASE67" s="43"/>
      <c r="ASF67" s="43"/>
      <c r="ASG67" s="43"/>
      <c r="ASH67" s="43"/>
      <c r="ASI67" s="43"/>
      <c r="ASJ67" s="43"/>
      <c r="ASK67" s="43"/>
      <c r="ASL67" s="43"/>
      <c r="ASM67" s="43"/>
      <c r="ASN67" s="43"/>
      <c r="ASO67" s="43"/>
      <c r="ASP67" s="43"/>
      <c r="ASQ67" s="43"/>
      <c r="ASR67" s="43"/>
      <c r="ASS67" s="43"/>
      <c r="AST67" s="43"/>
      <c r="ASU67" s="43"/>
      <c r="ASV67" s="43"/>
      <c r="ASW67" s="43"/>
      <c r="ASX67" s="43"/>
      <c r="ASY67" s="43"/>
      <c r="ASZ67" s="43"/>
      <c r="ATA67" s="43"/>
      <c r="ATB67" s="43"/>
      <c r="ATC67" s="43"/>
      <c r="ATD67" s="43"/>
      <c r="ATE67" s="43"/>
      <c r="ATF67" s="43"/>
      <c r="ATG67" s="43"/>
      <c r="ATH67" s="43"/>
      <c r="ATI67" s="43"/>
      <c r="ATJ67" s="43"/>
      <c r="ATK67" s="43"/>
      <c r="ATL67" s="43"/>
      <c r="ATM67" s="43"/>
      <c r="ATN67" s="43"/>
      <c r="ATO67" s="43"/>
      <c r="ATP67" s="43"/>
      <c r="ATQ67" s="43"/>
      <c r="ATR67" s="43"/>
      <c r="ATS67" s="43"/>
      <c r="ATT67" s="43"/>
      <c r="ATU67" s="43"/>
      <c r="ATV67" s="43"/>
      <c r="ATW67" s="43"/>
      <c r="ATX67" s="43"/>
      <c r="ATY67" s="43"/>
      <c r="ATZ67" s="43"/>
      <c r="AUA67" s="43"/>
      <c r="AUB67" s="43"/>
      <c r="AUC67" s="43"/>
      <c r="AUD67" s="43"/>
      <c r="AUE67" s="43"/>
      <c r="AUF67" s="43"/>
      <c r="AUG67" s="43"/>
      <c r="AUH67" s="43"/>
      <c r="AUI67" s="43"/>
      <c r="AUJ67" s="43"/>
      <c r="AUK67" s="43"/>
      <c r="AUL67" s="43"/>
      <c r="AUM67" s="43"/>
      <c r="AUN67" s="43"/>
      <c r="AUO67" s="43"/>
      <c r="AUP67" s="43"/>
      <c r="AUQ67" s="43"/>
      <c r="AUR67" s="43"/>
      <c r="AUS67" s="43"/>
      <c r="AUT67" s="43"/>
      <c r="AUU67" s="43"/>
      <c r="AUV67" s="43"/>
      <c r="AUW67" s="43"/>
      <c r="AUX67" s="43"/>
      <c r="AUY67" s="43"/>
      <c r="AUZ67" s="43"/>
      <c r="AVA67" s="43"/>
      <c r="AVB67" s="43"/>
      <c r="AVC67" s="43"/>
      <c r="AVD67" s="43"/>
      <c r="AVE67" s="43"/>
      <c r="AVF67" s="43"/>
      <c r="AVG67" s="43"/>
      <c r="AVH67" s="43"/>
      <c r="AVI67" s="43"/>
      <c r="AVJ67" s="43"/>
      <c r="AVK67" s="43"/>
      <c r="AVL67" s="43"/>
      <c r="AVM67" s="43"/>
      <c r="AVN67" s="43"/>
      <c r="AVO67" s="43"/>
      <c r="AVP67" s="43"/>
      <c r="AVQ67" s="43"/>
      <c r="AVR67" s="43"/>
      <c r="AVS67" s="43"/>
      <c r="AVT67" s="43"/>
      <c r="AVU67" s="43"/>
      <c r="AVV67" s="43"/>
      <c r="AVW67" s="43"/>
      <c r="AVX67" s="43"/>
      <c r="AVY67" s="43"/>
      <c r="AVZ67" s="43"/>
      <c r="AWA67" s="43"/>
      <c r="AWB67" s="43"/>
      <c r="AWC67" s="43"/>
      <c r="AWD67" s="43"/>
      <c r="AWE67" s="43"/>
      <c r="AWF67" s="43"/>
      <c r="AWG67" s="43"/>
      <c r="AWH67" s="43"/>
      <c r="AWI67" s="43"/>
      <c r="AWJ67" s="43"/>
      <c r="AWK67" s="43"/>
      <c r="AWL67" s="43"/>
      <c r="AWM67" s="43"/>
      <c r="AWN67" s="43"/>
      <c r="AWO67" s="43"/>
      <c r="AWP67" s="43"/>
      <c r="AWQ67" s="43"/>
      <c r="AWR67" s="43"/>
      <c r="AWS67" s="43"/>
      <c r="AWT67" s="43"/>
      <c r="AWU67" s="43"/>
      <c r="AWV67" s="43"/>
      <c r="AWW67" s="43"/>
      <c r="AWX67" s="43"/>
      <c r="AWY67" s="43"/>
      <c r="AWZ67" s="43"/>
      <c r="AXA67" s="43"/>
      <c r="AXB67" s="43"/>
      <c r="AXC67" s="43"/>
      <c r="AXD67" s="43"/>
      <c r="AXE67" s="43"/>
      <c r="AXF67" s="43"/>
      <c r="AXG67" s="43"/>
      <c r="AXH67" s="43"/>
      <c r="AXI67" s="43"/>
      <c r="AXJ67" s="43"/>
      <c r="AXK67" s="43"/>
      <c r="AXL67" s="43"/>
      <c r="AXM67" s="43"/>
      <c r="AXN67" s="43"/>
      <c r="AXO67" s="43"/>
      <c r="AXP67" s="43"/>
      <c r="AXQ67" s="43"/>
      <c r="AXR67" s="43"/>
      <c r="AXS67" s="43"/>
      <c r="AXT67" s="43"/>
      <c r="AXU67" s="43"/>
      <c r="AXV67" s="43"/>
      <c r="AXW67" s="43"/>
      <c r="AXX67" s="43"/>
      <c r="AXY67" s="43"/>
      <c r="AXZ67" s="43"/>
      <c r="AYA67" s="43"/>
      <c r="AYB67" s="43"/>
      <c r="AYC67" s="43"/>
      <c r="AYD67" s="43"/>
      <c r="AYE67" s="43"/>
      <c r="AYF67" s="43"/>
      <c r="AYG67" s="43"/>
      <c r="AYH67" s="43"/>
      <c r="AYI67" s="43"/>
      <c r="AYJ67" s="43"/>
      <c r="AYK67" s="43"/>
      <c r="AYL67" s="43"/>
      <c r="AYM67" s="43"/>
      <c r="AYN67" s="43"/>
      <c r="AYO67" s="43"/>
      <c r="AYP67" s="43"/>
      <c r="AYQ67" s="43"/>
      <c r="AYR67" s="43"/>
      <c r="AYS67" s="43"/>
      <c r="AYT67" s="43"/>
      <c r="AYU67" s="43"/>
      <c r="AYV67" s="43"/>
      <c r="AYW67" s="43"/>
      <c r="AYX67" s="43"/>
      <c r="AYY67" s="43"/>
      <c r="AYZ67" s="43"/>
      <c r="AZA67" s="43"/>
      <c r="AZB67" s="43"/>
      <c r="AZC67" s="43"/>
      <c r="AZD67" s="43"/>
      <c r="AZE67" s="43"/>
      <c r="AZF67" s="43"/>
      <c r="AZG67" s="43"/>
      <c r="AZH67" s="43"/>
      <c r="AZI67" s="43"/>
      <c r="AZJ67" s="43"/>
      <c r="AZK67" s="43"/>
      <c r="AZL67" s="43"/>
      <c r="AZM67" s="43"/>
      <c r="AZN67" s="43"/>
      <c r="AZO67" s="43"/>
      <c r="AZP67" s="43"/>
      <c r="AZQ67" s="43"/>
      <c r="AZR67" s="43"/>
      <c r="AZS67" s="43"/>
      <c r="AZT67" s="43"/>
      <c r="AZU67" s="43"/>
      <c r="AZV67" s="43"/>
      <c r="AZW67" s="43"/>
      <c r="AZX67" s="43"/>
      <c r="AZY67" s="43"/>
      <c r="AZZ67" s="43"/>
      <c r="BAA67" s="43"/>
      <c r="BAB67" s="43"/>
      <c r="BAC67" s="43"/>
      <c r="BAD67" s="43"/>
      <c r="BAE67" s="43"/>
      <c r="BAF67" s="43"/>
      <c r="BAG67" s="43"/>
      <c r="BAH67" s="43"/>
      <c r="BAI67" s="43"/>
      <c r="BAJ67" s="43"/>
      <c r="BAK67" s="43"/>
      <c r="BAL67" s="43"/>
      <c r="BAM67" s="43"/>
      <c r="BAN67" s="43"/>
      <c r="BAO67" s="43"/>
      <c r="BAP67" s="43"/>
      <c r="BAQ67" s="43"/>
      <c r="BAR67" s="43"/>
      <c r="BAS67" s="43"/>
      <c r="BAT67" s="43"/>
      <c r="BAU67" s="43"/>
      <c r="BAV67" s="43"/>
      <c r="BAW67" s="43"/>
      <c r="BAX67" s="43"/>
      <c r="BAY67" s="43"/>
      <c r="BAZ67" s="43"/>
      <c r="BBA67" s="43"/>
      <c r="BBB67" s="43"/>
      <c r="BBC67" s="43"/>
      <c r="BBD67" s="43"/>
      <c r="BBE67" s="43"/>
      <c r="BBF67" s="43"/>
      <c r="BBG67" s="43"/>
      <c r="BBH67" s="43"/>
      <c r="BBI67" s="43"/>
      <c r="BBJ67" s="43"/>
      <c r="BBK67" s="43"/>
      <c r="BBL67" s="43"/>
      <c r="BBM67" s="43"/>
      <c r="BBN67" s="43"/>
      <c r="BBO67" s="43"/>
      <c r="BBP67" s="43"/>
      <c r="BBQ67" s="43"/>
      <c r="BBR67" s="43"/>
      <c r="BBS67" s="43"/>
      <c r="BBT67" s="43"/>
      <c r="BBU67" s="43"/>
      <c r="BBV67" s="43"/>
      <c r="BBW67" s="43"/>
      <c r="BBX67" s="43"/>
      <c r="BBY67" s="43"/>
      <c r="BBZ67" s="43"/>
      <c r="BCA67" s="43"/>
      <c r="BCB67" s="43"/>
      <c r="BCC67" s="43"/>
      <c r="BCD67" s="43"/>
      <c r="BCE67" s="43"/>
      <c r="BCF67" s="43"/>
      <c r="BCG67" s="43"/>
      <c r="BCH67" s="43"/>
      <c r="BCI67" s="43"/>
      <c r="BCJ67" s="43"/>
      <c r="BCK67" s="43"/>
      <c r="BCL67" s="43"/>
      <c r="BCM67" s="43"/>
      <c r="BCN67" s="43"/>
      <c r="BCO67" s="43"/>
      <c r="BCP67" s="43"/>
      <c r="BCQ67" s="43"/>
      <c r="BCR67" s="43"/>
      <c r="BCS67" s="43"/>
      <c r="BCT67" s="43"/>
      <c r="BCU67" s="43"/>
      <c r="BCV67" s="43"/>
      <c r="BCW67" s="43"/>
      <c r="BCX67" s="43"/>
      <c r="BCY67" s="43"/>
      <c r="BCZ67" s="43"/>
      <c r="BDA67" s="43"/>
      <c r="BDB67" s="43"/>
      <c r="BDC67" s="43"/>
      <c r="BDD67" s="43"/>
      <c r="BDE67" s="43"/>
      <c r="BDF67" s="43"/>
      <c r="BDG67" s="43"/>
      <c r="BDH67" s="43"/>
      <c r="BDI67" s="43"/>
      <c r="BDJ67" s="43"/>
      <c r="BDK67" s="43"/>
      <c r="BDL67" s="43"/>
      <c r="BDM67" s="43"/>
      <c r="BDN67" s="43"/>
      <c r="BDO67" s="43"/>
      <c r="BDP67" s="43"/>
      <c r="BDQ67" s="43"/>
      <c r="BDR67" s="43"/>
      <c r="BDS67" s="43"/>
      <c r="BDT67" s="43"/>
      <c r="BDU67" s="43"/>
      <c r="BDV67" s="43"/>
      <c r="BDW67" s="43"/>
      <c r="BDX67" s="43"/>
      <c r="BDY67" s="43"/>
      <c r="BDZ67" s="43"/>
      <c r="BEA67" s="43"/>
      <c r="BEB67" s="43"/>
      <c r="BEC67" s="43"/>
      <c r="BED67" s="43"/>
      <c r="BEE67" s="43"/>
      <c r="BEF67" s="43"/>
      <c r="BEG67" s="43"/>
      <c r="BEH67" s="43"/>
      <c r="BEI67" s="43"/>
      <c r="BEJ67" s="43"/>
      <c r="BEK67" s="43"/>
      <c r="BEL67" s="43"/>
      <c r="BEM67" s="43"/>
      <c r="BEN67" s="43"/>
      <c r="BEO67" s="43"/>
      <c r="BEP67" s="43"/>
      <c r="BEQ67" s="43"/>
      <c r="BER67" s="43"/>
      <c r="BES67" s="43"/>
      <c r="BET67" s="43"/>
      <c r="BEU67" s="43"/>
      <c r="BEV67" s="43"/>
      <c r="BEW67" s="43"/>
      <c r="BEX67" s="43"/>
      <c r="BEY67" s="43"/>
      <c r="BEZ67" s="43"/>
      <c r="BFA67" s="43"/>
      <c r="BFB67" s="43"/>
      <c r="BFC67" s="43"/>
      <c r="BFD67" s="43"/>
      <c r="BFE67" s="43"/>
      <c r="BFF67" s="43"/>
      <c r="BFG67" s="43"/>
      <c r="BFH67" s="43"/>
      <c r="BFI67" s="43"/>
      <c r="BFJ67" s="43"/>
      <c r="BFK67" s="43"/>
      <c r="BFL67" s="43"/>
      <c r="BFM67" s="43"/>
      <c r="BFN67" s="43"/>
      <c r="BFO67" s="43"/>
      <c r="BFP67" s="43"/>
      <c r="BFQ67" s="43"/>
      <c r="BFR67" s="43"/>
      <c r="BFS67" s="43"/>
      <c r="BFT67" s="43"/>
      <c r="BFU67" s="43"/>
      <c r="BFV67" s="43"/>
      <c r="BFW67" s="43"/>
      <c r="BFX67" s="43"/>
      <c r="BFY67" s="43"/>
      <c r="BFZ67" s="43"/>
      <c r="BGA67" s="43"/>
      <c r="BGB67" s="43"/>
      <c r="BGC67" s="43"/>
      <c r="BGD67" s="43"/>
      <c r="BGE67" s="43"/>
      <c r="BGF67" s="43"/>
      <c r="BGG67" s="43"/>
      <c r="BGH67" s="43"/>
      <c r="BGI67" s="43"/>
      <c r="BGJ67" s="43"/>
      <c r="BGK67" s="43"/>
      <c r="BGL67" s="43"/>
      <c r="BGM67" s="43"/>
      <c r="BGN67" s="43"/>
      <c r="BGO67" s="43"/>
      <c r="BGP67" s="43"/>
      <c r="BGQ67" s="43"/>
      <c r="BGR67" s="43"/>
      <c r="BGS67" s="43"/>
      <c r="BGT67" s="43"/>
      <c r="BGU67" s="43"/>
      <c r="BGV67" s="43"/>
      <c r="BGW67" s="43"/>
      <c r="BGX67" s="43"/>
      <c r="BGY67" s="43"/>
      <c r="BGZ67" s="43"/>
      <c r="BHA67" s="43"/>
      <c r="BHB67" s="43"/>
      <c r="BHC67" s="43"/>
      <c r="BHD67" s="43"/>
      <c r="BHE67" s="43"/>
      <c r="BHF67" s="43"/>
      <c r="BHG67" s="43"/>
      <c r="BHH67" s="43"/>
      <c r="BHI67" s="43"/>
      <c r="BHJ67" s="43"/>
      <c r="BHK67" s="43"/>
      <c r="BHL67" s="43"/>
      <c r="BHM67" s="43"/>
      <c r="BHN67" s="43"/>
      <c r="BHO67" s="43"/>
      <c r="BHP67" s="43"/>
      <c r="BHQ67" s="43"/>
      <c r="BHR67" s="43"/>
      <c r="BHS67" s="43"/>
      <c r="BHT67" s="43"/>
      <c r="BHU67" s="43"/>
      <c r="BHV67" s="43"/>
      <c r="BHW67" s="43"/>
      <c r="BHX67" s="43"/>
      <c r="BHY67" s="43"/>
      <c r="BHZ67" s="43"/>
      <c r="BIA67" s="43"/>
      <c r="BIB67" s="43"/>
      <c r="BIC67" s="43"/>
      <c r="BID67" s="43"/>
      <c r="BIE67" s="43"/>
      <c r="BIF67" s="43"/>
      <c r="BIG67" s="43"/>
      <c r="BIH67" s="43"/>
      <c r="BII67" s="43"/>
      <c r="BIJ67" s="43"/>
      <c r="BIK67" s="43"/>
      <c r="BIL67" s="43"/>
      <c r="BIM67" s="43"/>
      <c r="BIN67" s="43"/>
      <c r="BIO67" s="43"/>
      <c r="BIP67" s="43"/>
      <c r="BIQ67" s="43"/>
      <c r="BIR67" s="43"/>
      <c r="BIS67" s="43"/>
      <c r="BIT67" s="43"/>
      <c r="BIU67" s="43"/>
      <c r="BIV67" s="43"/>
      <c r="BIW67" s="43"/>
      <c r="BIX67" s="43"/>
      <c r="BIY67" s="43"/>
      <c r="BIZ67" s="43"/>
      <c r="BJA67" s="43"/>
      <c r="BJB67" s="43"/>
      <c r="BJC67" s="43"/>
      <c r="BJD67" s="43"/>
      <c r="BJE67" s="43"/>
      <c r="BJF67" s="43"/>
      <c r="BJG67" s="43"/>
      <c r="BJH67" s="43"/>
      <c r="BJI67" s="43"/>
      <c r="BJJ67" s="43"/>
      <c r="BJK67" s="43"/>
      <c r="BJL67" s="43"/>
      <c r="BJM67" s="43"/>
      <c r="BJN67" s="43"/>
      <c r="BJO67" s="43"/>
      <c r="BJP67" s="43"/>
      <c r="BJQ67" s="43"/>
      <c r="BJR67" s="43"/>
      <c r="BJS67" s="43"/>
      <c r="BJT67" s="43"/>
      <c r="BJU67" s="43"/>
      <c r="BJV67" s="43"/>
    </row>
    <row r="68" spans="1:1634" s="30" customFormat="1" ht="13" x14ac:dyDescent="0.3">
      <c r="A68" s="41" t="s">
        <v>26</v>
      </c>
      <c r="B68" s="39">
        <f>B69+B70</f>
        <v>2543.9300000000003</v>
      </c>
      <c r="C68" s="40">
        <f>C69+C70</f>
        <v>6288.25</v>
      </c>
      <c r="D68" s="40">
        <f>D69+D70</f>
        <v>8832.18</v>
      </c>
      <c r="E68" s="22"/>
    </row>
    <row r="69" spans="1:1634" ht="12.5" x14ac:dyDescent="0.25">
      <c r="A69" s="42" t="s">
        <v>27</v>
      </c>
      <c r="B69" s="45">
        <v>1937.93</v>
      </c>
      <c r="C69" s="46">
        <v>6894.25</v>
      </c>
      <c r="D69" s="46">
        <f>B69+C69</f>
        <v>8832.18</v>
      </c>
    </row>
    <row r="70" spans="1:1634" ht="12.5" x14ac:dyDescent="0.25">
      <c r="A70" s="17" t="s">
        <v>25</v>
      </c>
      <c r="B70" s="45">
        <v>606</v>
      </c>
      <c r="C70" s="46">
        <v>-606</v>
      </c>
      <c r="D70" s="46">
        <f>B70+C70</f>
        <v>0</v>
      </c>
    </row>
    <row r="71" spans="1:1634" ht="13" x14ac:dyDescent="0.3">
      <c r="A71" s="18" t="s">
        <v>46</v>
      </c>
      <c r="B71" s="29">
        <f t="shared" ref="B71:C73" si="12">B72</f>
        <v>396</v>
      </c>
      <c r="C71" s="34">
        <f t="shared" si="12"/>
        <v>-238.5</v>
      </c>
      <c r="D71" s="34">
        <f>B71+C71</f>
        <v>157.5</v>
      </c>
    </row>
    <row r="72" spans="1:1634" ht="13.5" customHeight="1" x14ac:dyDescent="0.3">
      <c r="A72" s="35" t="s">
        <v>145</v>
      </c>
      <c r="B72" s="36">
        <f t="shared" si="12"/>
        <v>396</v>
      </c>
      <c r="C72" s="37">
        <f t="shared" si="12"/>
        <v>-238.5</v>
      </c>
      <c r="D72" s="37">
        <f>B72+C72</f>
        <v>157.5</v>
      </c>
    </row>
    <row r="73" spans="1:1634" ht="13" x14ac:dyDescent="0.3">
      <c r="A73" s="10" t="s">
        <v>26</v>
      </c>
      <c r="B73" s="28">
        <f t="shared" si="12"/>
        <v>396</v>
      </c>
      <c r="C73" s="9">
        <f t="shared" si="12"/>
        <v>-238.5</v>
      </c>
      <c r="D73" s="9">
        <f>D74</f>
        <v>157.5</v>
      </c>
    </row>
    <row r="74" spans="1:1634" s="30" customFormat="1" ht="12.5" x14ac:dyDescent="0.25">
      <c r="A74" s="17" t="s">
        <v>47</v>
      </c>
      <c r="B74" s="26">
        <v>396</v>
      </c>
      <c r="C74" s="12">
        <v>-238.5</v>
      </c>
      <c r="D74" s="12">
        <f>B74+C74</f>
        <v>157.5</v>
      </c>
      <c r="E74" s="22"/>
    </row>
    <row r="75" spans="1:1634" ht="13" x14ac:dyDescent="0.3">
      <c r="A75" s="19" t="s">
        <v>23</v>
      </c>
      <c r="B75" s="27">
        <f>B76</f>
        <v>29968.7</v>
      </c>
      <c r="C75" s="20">
        <f>C76</f>
        <v>7000</v>
      </c>
      <c r="D75" s="20">
        <f>D76</f>
        <v>36968.699999999997</v>
      </c>
    </row>
    <row r="76" spans="1:1634" ht="13" x14ac:dyDescent="0.3">
      <c r="A76" s="18" t="s">
        <v>22</v>
      </c>
      <c r="B76" s="29">
        <f>B77+B80+B83+B86+B89+B92+B95</f>
        <v>29968.7</v>
      </c>
      <c r="C76" s="34">
        <f>C77+C80+C83+C86</f>
        <v>7000</v>
      </c>
      <c r="D76" s="34">
        <f>D77+D80+D86+D83+D89+D92+D95</f>
        <v>36968.699999999997</v>
      </c>
    </row>
    <row r="77" spans="1:1634" ht="13" x14ac:dyDescent="0.3">
      <c r="A77" s="35" t="s">
        <v>125</v>
      </c>
      <c r="B77" s="36">
        <f>B78</f>
        <v>333.7</v>
      </c>
      <c r="C77" s="37">
        <f>C78</f>
        <v>0</v>
      </c>
      <c r="D77" s="37">
        <f>B77+C77</f>
        <v>333.7</v>
      </c>
    </row>
    <row r="78" spans="1:1634" ht="13" x14ac:dyDescent="0.3">
      <c r="A78" s="10" t="s">
        <v>21</v>
      </c>
      <c r="B78" s="28">
        <f>B79</f>
        <v>333.7</v>
      </c>
      <c r="C78" s="9">
        <f>C79</f>
        <v>0</v>
      </c>
      <c r="D78" s="9">
        <f>B78+C78</f>
        <v>333.7</v>
      </c>
    </row>
    <row r="79" spans="1:1634" ht="12.5" x14ac:dyDescent="0.25">
      <c r="A79" s="17" t="s">
        <v>20</v>
      </c>
      <c r="B79" s="26">
        <v>333.7</v>
      </c>
      <c r="C79" s="12">
        <v>0</v>
      </c>
      <c r="D79" s="12">
        <f>B79+C79</f>
        <v>333.7</v>
      </c>
    </row>
    <row r="80" spans="1:1634" ht="13" x14ac:dyDescent="0.3">
      <c r="A80" s="35" t="s">
        <v>124</v>
      </c>
      <c r="B80" s="36">
        <f t="shared" ref="B80:D81" si="13">B81</f>
        <v>16140</v>
      </c>
      <c r="C80" s="37">
        <f t="shared" si="13"/>
        <v>0</v>
      </c>
      <c r="D80" s="37">
        <f t="shared" si="13"/>
        <v>16140</v>
      </c>
    </row>
    <row r="81" spans="1:4" ht="13" x14ac:dyDescent="0.3">
      <c r="A81" s="10" t="s">
        <v>21</v>
      </c>
      <c r="B81" s="28">
        <f t="shared" si="13"/>
        <v>16140</v>
      </c>
      <c r="C81" s="9">
        <f t="shared" si="13"/>
        <v>0</v>
      </c>
      <c r="D81" s="9">
        <f t="shared" si="13"/>
        <v>16140</v>
      </c>
    </row>
    <row r="82" spans="1:4" ht="12.5" x14ac:dyDescent="0.25">
      <c r="A82" s="17" t="s">
        <v>20</v>
      </c>
      <c r="B82" s="26">
        <v>16140</v>
      </c>
      <c r="C82" s="12">
        <v>0</v>
      </c>
      <c r="D82" s="12">
        <f t="shared" ref="D82:D88" si="14">B82+C82</f>
        <v>16140</v>
      </c>
    </row>
    <row r="83" spans="1:4" ht="13" x14ac:dyDescent="0.3">
      <c r="A83" s="35" t="s">
        <v>118</v>
      </c>
      <c r="B83" s="36">
        <f>B84</f>
        <v>0</v>
      </c>
      <c r="C83" s="37">
        <f>C84</f>
        <v>0</v>
      </c>
      <c r="D83" s="37">
        <f t="shared" si="14"/>
        <v>0</v>
      </c>
    </row>
    <row r="84" spans="1:4" ht="13" x14ac:dyDescent="0.3">
      <c r="A84" s="10" t="s">
        <v>21</v>
      </c>
      <c r="B84" s="28">
        <f>B85</f>
        <v>0</v>
      </c>
      <c r="C84" s="9">
        <f>C85</f>
        <v>0</v>
      </c>
      <c r="D84" s="9">
        <f t="shared" si="14"/>
        <v>0</v>
      </c>
    </row>
    <row r="85" spans="1:4" ht="12.5" x14ac:dyDescent="0.25">
      <c r="A85" s="17" t="s">
        <v>20</v>
      </c>
      <c r="B85" s="26">
        <v>0</v>
      </c>
      <c r="C85" s="12">
        <v>0</v>
      </c>
      <c r="D85" s="12">
        <f t="shared" si="14"/>
        <v>0</v>
      </c>
    </row>
    <row r="86" spans="1:4" ht="13" x14ac:dyDescent="0.3">
      <c r="A86" s="35" t="s">
        <v>138</v>
      </c>
      <c r="B86" s="36">
        <f>B87</f>
        <v>3000</v>
      </c>
      <c r="C86" s="37">
        <f>C87</f>
        <v>7000</v>
      </c>
      <c r="D86" s="37">
        <f t="shared" si="14"/>
        <v>10000</v>
      </c>
    </row>
    <row r="87" spans="1:4" ht="13" x14ac:dyDescent="0.3">
      <c r="A87" s="10" t="s">
        <v>21</v>
      </c>
      <c r="B87" s="28">
        <f>B88</f>
        <v>3000</v>
      </c>
      <c r="C87" s="9">
        <f>C88</f>
        <v>7000</v>
      </c>
      <c r="D87" s="9">
        <f t="shared" si="14"/>
        <v>10000</v>
      </c>
    </row>
    <row r="88" spans="1:4" ht="12.5" x14ac:dyDescent="0.25">
      <c r="A88" s="17" t="s">
        <v>20</v>
      </c>
      <c r="B88" s="26">
        <v>3000</v>
      </c>
      <c r="C88" s="12">
        <v>7000</v>
      </c>
      <c r="D88" s="12">
        <f t="shared" si="14"/>
        <v>10000</v>
      </c>
    </row>
    <row r="89" spans="1:4" ht="13" x14ac:dyDescent="0.3">
      <c r="A89" s="35" t="s">
        <v>145</v>
      </c>
      <c r="B89" s="36">
        <f>B90</f>
        <v>365</v>
      </c>
      <c r="C89" s="37">
        <f>C90</f>
        <v>0</v>
      </c>
      <c r="D89" s="37">
        <f>D90</f>
        <v>365</v>
      </c>
    </row>
    <row r="90" spans="1:4" ht="13" x14ac:dyDescent="0.3">
      <c r="A90" s="10" t="s">
        <v>21</v>
      </c>
      <c r="B90" s="28">
        <f>B91</f>
        <v>365</v>
      </c>
      <c r="C90" s="9">
        <f>C91</f>
        <v>0</v>
      </c>
      <c r="D90" s="9">
        <f>B90+C90</f>
        <v>365</v>
      </c>
    </row>
    <row r="91" spans="1:4" ht="12.5" x14ac:dyDescent="0.25">
      <c r="A91" s="17" t="s">
        <v>20</v>
      </c>
      <c r="B91" s="26">
        <v>365</v>
      </c>
      <c r="C91" s="12">
        <v>0</v>
      </c>
      <c r="D91" s="12">
        <f>B91+C91</f>
        <v>365</v>
      </c>
    </row>
    <row r="92" spans="1:4" ht="13" x14ac:dyDescent="0.3">
      <c r="A92" s="35" t="s">
        <v>146</v>
      </c>
      <c r="B92" s="36">
        <f>B93</f>
        <v>10000</v>
      </c>
      <c r="C92" s="37">
        <f>C93</f>
        <v>0</v>
      </c>
      <c r="D92" s="37">
        <f>D93</f>
        <v>10000</v>
      </c>
    </row>
    <row r="93" spans="1:4" ht="13" x14ac:dyDescent="0.3">
      <c r="A93" s="10" t="s">
        <v>21</v>
      </c>
      <c r="B93" s="28">
        <f>B94</f>
        <v>10000</v>
      </c>
      <c r="C93" s="9">
        <f>C94</f>
        <v>0</v>
      </c>
      <c r="D93" s="9">
        <f>B93+C93</f>
        <v>10000</v>
      </c>
    </row>
    <row r="94" spans="1:4" ht="12.5" x14ac:dyDescent="0.25">
      <c r="A94" s="17" t="s">
        <v>20</v>
      </c>
      <c r="B94" s="26">
        <v>10000</v>
      </c>
      <c r="C94" s="12">
        <v>0</v>
      </c>
      <c r="D94" s="12">
        <f>B94+C94</f>
        <v>10000</v>
      </c>
    </row>
    <row r="95" spans="1:4" ht="13" x14ac:dyDescent="0.3">
      <c r="A95" s="35" t="s">
        <v>126</v>
      </c>
      <c r="B95" s="36">
        <f>B96</f>
        <v>130</v>
      </c>
      <c r="C95" s="37">
        <f>C96</f>
        <v>0</v>
      </c>
      <c r="D95" s="37">
        <f>D96</f>
        <v>130</v>
      </c>
    </row>
    <row r="96" spans="1:4" ht="13" x14ac:dyDescent="0.3">
      <c r="A96" s="10" t="s">
        <v>21</v>
      </c>
      <c r="B96" s="28">
        <f>B97</f>
        <v>130</v>
      </c>
      <c r="C96" s="9">
        <f>C97</f>
        <v>0</v>
      </c>
      <c r="D96" s="9">
        <f>B96+C96</f>
        <v>130</v>
      </c>
    </row>
    <row r="97" spans="1:4" ht="12.5" x14ac:dyDescent="0.25">
      <c r="A97" s="17" t="s">
        <v>20</v>
      </c>
      <c r="B97" s="26">
        <v>130</v>
      </c>
      <c r="C97" s="12">
        <v>0</v>
      </c>
      <c r="D97" s="12">
        <v>130</v>
      </c>
    </row>
  </sheetData>
  <mergeCells count="3">
    <mergeCell ref="B7:D7"/>
    <mergeCell ref="A3:D3"/>
    <mergeCell ref="A1:D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 OPĆEG DIJELA</vt:lpstr>
      <vt:lpstr>Prihodi i rashodi po ekonomskoj</vt:lpstr>
      <vt:lpstr>Prihodi i rashodi PREMA IF</vt:lpstr>
      <vt:lpstr>Rashodi prema funkcijskoj kl</vt:lpstr>
      <vt:lpstr>Račun financiranja EK</vt:lpstr>
      <vt:lpstr>Račun financiranja IF</vt:lpstr>
      <vt:lpstr>POSEBNI DIO</vt:lpstr>
      <vt:lpstr>'POSEBNI DIO'!Podrucje_ispisa</vt:lpstr>
      <vt:lpstr>'Prihodi i rashodi po ekonomskoj'!Podrucje_ispisa</vt:lpstr>
      <vt:lpstr>'Prihodi i rashodi PREMA IF'!Podrucje_ispisa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2026-06-23T09:19:08Z</cp:lastPrinted>
  <dcterms:created xsi:type="dcterms:W3CDTF">2022-08-12T12:51:27Z</dcterms:created>
  <dcterms:modified xsi:type="dcterms:W3CDTF">2026-06-23T09:20:38Z</dcterms:modified>
</cp:coreProperties>
</file>