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4.12.2017\financijski plan\Financijski plan 2025-2027\"/>
    </mc:Choice>
  </mc:AlternateContent>
  <bookViews>
    <workbookView xWindow="0" yWindow="0" windowWidth="28800" windowHeight="12230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 " sheetId="11" r:id="rId7"/>
  </sheets>
  <definedNames>
    <definedName name="_xlnm._FilterDatabase" localSheetId="6" hidden="1">'POSEBNI DIO '!$A$5:$I$90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1" l="1"/>
  <c r="F12" i="11"/>
  <c r="I61" i="11"/>
  <c r="I60" i="11" s="1"/>
  <c r="H61" i="11"/>
  <c r="H60" i="11" s="1"/>
  <c r="G61" i="11"/>
  <c r="G60" i="11" s="1"/>
  <c r="F61" i="11"/>
  <c r="F60" i="11" s="1"/>
  <c r="E61" i="11"/>
  <c r="E60" i="11"/>
  <c r="I42" i="11"/>
  <c r="I41" i="11" s="1"/>
  <c r="H42" i="11"/>
  <c r="H41" i="11" s="1"/>
  <c r="G42" i="11"/>
  <c r="G41" i="11" s="1"/>
  <c r="F42" i="11"/>
  <c r="F41" i="11" s="1"/>
  <c r="E42" i="11"/>
  <c r="E41" i="11" s="1"/>
  <c r="I71" i="11"/>
  <c r="I70" i="11" s="1"/>
  <c r="I69" i="11" s="1"/>
  <c r="H71" i="11"/>
  <c r="H70" i="11" s="1"/>
  <c r="H69" i="11" s="1"/>
  <c r="G71" i="11"/>
  <c r="G70" i="11" s="1"/>
  <c r="G69" i="11" s="1"/>
  <c r="F71" i="11"/>
  <c r="F70" i="11" s="1"/>
  <c r="F69" i="11" s="1"/>
  <c r="E71" i="11"/>
  <c r="E70" i="11" s="1"/>
  <c r="E69" i="11" s="1"/>
  <c r="I17" i="11"/>
  <c r="I16" i="11" s="1"/>
  <c r="H17" i="11"/>
  <c r="H16" i="11" s="1"/>
  <c r="G17" i="11"/>
  <c r="G16" i="11" s="1"/>
  <c r="F17" i="11"/>
  <c r="F16" i="11" s="1"/>
  <c r="E17" i="11"/>
  <c r="E16" i="11" s="1"/>
  <c r="C42" i="8"/>
  <c r="B11" i="8"/>
  <c r="C33" i="8" l="1"/>
  <c r="D33" i="8"/>
  <c r="E33" i="8"/>
  <c r="F33" i="8"/>
  <c r="B33" i="8"/>
  <c r="D19" i="8"/>
  <c r="E19" i="8"/>
  <c r="F19" i="8"/>
  <c r="C19" i="8"/>
  <c r="F25" i="3"/>
  <c r="G25" i="3"/>
  <c r="H25" i="3"/>
  <c r="E25" i="3"/>
  <c r="D25" i="3"/>
  <c r="E9" i="11" l="1"/>
  <c r="E8" i="11" s="1"/>
  <c r="E7" i="11" s="1"/>
  <c r="E6" i="11" s="1"/>
  <c r="F9" i="11"/>
  <c r="F8" i="11" s="1"/>
  <c r="F7" i="11" s="1"/>
  <c r="F6" i="11" s="1"/>
  <c r="G9" i="11"/>
  <c r="G8" i="11" s="1"/>
  <c r="G7" i="11" s="1"/>
  <c r="G6" i="11" s="1"/>
  <c r="H9" i="11"/>
  <c r="H8" i="11" s="1"/>
  <c r="H7" i="11" s="1"/>
  <c r="H6" i="11" s="1"/>
  <c r="I9" i="11"/>
  <c r="I8" i="11" s="1"/>
  <c r="I7" i="11" s="1"/>
  <c r="I6" i="11" s="1"/>
  <c r="E14" i="11"/>
  <c r="E13" i="11" s="1"/>
  <c r="F14" i="11"/>
  <c r="F13" i="11" s="1"/>
  <c r="G14" i="11"/>
  <c r="G13" i="11" s="1"/>
  <c r="H14" i="11"/>
  <c r="H13" i="11" s="1"/>
  <c r="I14" i="11"/>
  <c r="I13" i="11" s="1"/>
  <c r="E20" i="11"/>
  <c r="E19" i="11" s="1"/>
  <c r="F20" i="11"/>
  <c r="F19" i="11" s="1"/>
  <c r="G20" i="11"/>
  <c r="G19" i="11" s="1"/>
  <c r="H20" i="11"/>
  <c r="H19" i="11" s="1"/>
  <c r="I20" i="11"/>
  <c r="I19" i="11" s="1"/>
  <c r="E25" i="11"/>
  <c r="E24" i="11" s="1"/>
  <c r="F25" i="11"/>
  <c r="F24" i="11" s="1"/>
  <c r="G25" i="11"/>
  <c r="G24" i="11" s="1"/>
  <c r="H25" i="11"/>
  <c r="H24" i="11" s="1"/>
  <c r="I25" i="11"/>
  <c r="I24" i="11" s="1"/>
  <c r="E31" i="11"/>
  <c r="E30" i="11" s="1"/>
  <c r="F31" i="11"/>
  <c r="F30" i="11" s="1"/>
  <c r="G31" i="11"/>
  <c r="G30" i="11" s="1"/>
  <c r="H31" i="11"/>
  <c r="H30" i="11" s="1"/>
  <c r="I31" i="11"/>
  <c r="I30" i="11" s="1"/>
  <c r="E34" i="11"/>
  <c r="E33" i="11" s="1"/>
  <c r="F34" i="11"/>
  <c r="F33" i="11" s="1"/>
  <c r="G34" i="11"/>
  <c r="G33" i="11" s="1"/>
  <c r="H34" i="11"/>
  <c r="H33" i="11" s="1"/>
  <c r="I34" i="11"/>
  <c r="I33" i="11" s="1"/>
  <c r="E37" i="11"/>
  <c r="E36" i="11" s="1"/>
  <c r="F37" i="11"/>
  <c r="F36" i="11" s="1"/>
  <c r="G37" i="11"/>
  <c r="G36" i="11" s="1"/>
  <c r="H37" i="11"/>
  <c r="H36" i="11" s="1"/>
  <c r="I37" i="11"/>
  <c r="I36" i="11" s="1"/>
  <c r="E45" i="11"/>
  <c r="E44" i="11" s="1"/>
  <c r="F45" i="11"/>
  <c r="F44" i="11" s="1"/>
  <c r="G45" i="11"/>
  <c r="G44" i="11" s="1"/>
  <c r="H45" i="11"/>
  <c r="H44" i="11" s="1"/>
  <c r="I45" i="11"/>
  <c r="I44" i="11" s="1"/>
  <c r="E50" i="11"/>
  <c r="E49" i="11" s="1"/>
  <c r="E48" i="11" s="1"/>
  <c r="F50" i="11"/>
  <c r="F49" i="11" s="1"/>
  <c r="F48" i="11" s="1"/>
  <c r="G50" i="11"/>
  <c r="G49" i="11" s="1"/>
  <c r="G48" i="11" s="1"/>
  <c r="H50" i="11"/>
  <c r="H49" i="11" s="1"/>
  <c r="H48" i="11" s="1"/>
  <c r="I50" i="11"/>
  <c r="I49" i="11" s="1"/>
  <c r="I48" i="11" s="1"/>
  <c r="E54" i="11"/>
  <c r="E53" i="11" s="1"/>
  <c r="F54" i="11"/>
  <c r="F53" i="11" s="1"/>
  <c r="G54" i="11"/>
  <c r="G53" i="11" s="1"/>
  <c r="H54" i="11"/>
  <c r="H53" i="11" s="1"/>
  <c r="I54" i="11"/>
  <c r="I53" i="11" s="1"/>
  <c r="E57" i="11"/>
  <c r="E56" i="11" s="1"/>
  <c r="F57" i="11"/>
  <c r="F56" i="11" s="1"/>
  <c r="G57" i="11"/>
  <c r="G56" i="11" s="1"/>
  <c r="H57" i="11"/>
  <c r="H56" i="11" s="1"/>
  <c r="I57" i="11"/>
  <c r="I56" i="11" s="1"/>
  <c r="E66" i="11"/>
  <c r="E65" i="11" s="1"/>
  <c r="E64" i="11" s="1"/>
  <c r="F66" i="11"/>
  <c r="F65" i="11" s="1"/>
  <c r="F64" i="11" s="1"/>
  <c r="G66" i="11"/>
  <c r="G65" i="11" s="1"/>
  <c r="G64" i="11" s="1"/>
  <c r="H66" i="11"/>
  <c r="H65" i="11" s="1"/>
  <c r="H64" i="11" s="1"/>
  <c r="I66" i="11"/>
  <c r="I65" i="11" s="1"/>
  <c r="I64" i="11" s="1"/>
  <c r="E76" i="11"/>
  <c r="E75" i="11" s="1"/>
  <c r="F76" i="11"/>
  <c r="F75" i="11" s="1"/>
  <c r="G76" i="11"/>
  <c r="G75" i="11" s="1"/>
  <c r="H76" i="11"/>
  <c r="H75" i="11" s="1"/>
  <c r="I76" i="11"/>
  <c r="I75" i="11" s="1"/>
  <c r="E79" i="11"/>
  <c r="E78" i="11" s="1"/>
  <c r="F79" i="11"/>
  <c r="F78" i="11" s="1"/>
  <c r="G79" i="11"/>
  <c r="G78" i="11" s="1"/>
  <c r="H79" i="11"/>
  <c r="H78" i="11" s="1"/>
  <c r="I79" i="11"/>
  <c r="I78" i="11" s="1"/>
  <c r="E82" i="11"/>
  <c r="E81" i="11" s="1"/>
  <c r="F82" i="11"/>
  <c r="F81" i="11" s="1"/>
  <c r="G82" i="11"/>
  <c r="G81" i="11" s="1"/>
  <c r="H82" i="11"/>
  <c r="H81" i="11" s="1"/>
  <c r="I82" i="11"/>
  <c r="I81" i="11" s="1"/>
  <c r="E85" i="11"/>
  <c r="E84" i="11" s="1"/>
  <c r="F85" i="11"/>
  <c r="F84" i="11" s="1"/>
  <c r="G85" i="11"/>
  <c r="G84" i="11" s="1"/>
  <c r="H85" i="11"/>
  <c r="H84" i="11" s="1"/>
  <c r="I85" i="11"/>
  <c r="I84" i="11" s="1"/>
  <c r="E88" i="11"/>
  <c r="E87" i="11" s="1"/>
  <c r="F88" i="11"/>
  <c r="F87" i="11" s="1"/>
  <c r="G88" i="11"/>
  <c r="G87" i="11" s="1"/>
  <c r="H88" i="11"/>
  <c r="H87" i="11" s="1"/>
  <c r="I88" i="11"/>
  <c r="I87" i="11" s="1"/>
  <c r="G52" i="11" l="1"/>
  <c r="E12" i="11"/>
  <c r="E11" i="11" s="1"/>
  <c r="F52" i="11"/>
  <c r="F47" i="11" s="1"/>
  <c r="I52" i="11"/>
  <c r="I47" i="11" s="1"/>
  <c r="F11" i="11"/>
  <c r="I74" i="11"/>
  <c r="I73" i="11" s="1"/>
  <c r="F74" i="11"/>
  <c r="F73" i="11" s="1"/>
  <c r="H52" i="11"/>
  <c r="H47" i="11" s="1"/>
  <c r="E74" i="11"/>
  <c r="E73" i="11" s="1"/>
  <c r="G12" i="11"/>
  <c r="G11" i="11" s="1"/>
  <c r="G74" i="11"/>
  <c r="G73" i="11" s="1"/>
  <c r="E52" i="11"/>
  <c r="E47" i="11" s="1"/>
  <c r="H12" i="11"/>
  <c r="H11" i="11" s="1"/>
  <c r="H90" i="11" s="1"/>
  <c r="H74" i="11"/>
  <c r="H73" i="11" s="1"/>
  <c r="I12" i="11"/>
  <c r="I11" i="11" s="1"/>
  <c r="I90" i="11" l="1"/>
  <c r="F90" i="11"/>
  <c r="G90" i="11"/>
  <c r="E90" i="11"/>
  <c r="C11" i="5"/>
  <c r="C10" i="5" s="1"/>
  <c r="D11" i="5"/>
  <c r="D10" i="5" s="1"/>
  <c r="E11" i="5"/>
  <c r="E10" i="5" s="1"/>
  <c r="F11" i="5"/>
  <c r="F10" i="5" s="1"/>
  <c r="B11" i="5"/>
  <c r="B10" i="5" s="1"/>
  <c r="E38" i="8" l="1"/>
  <c r="F38" i="8"/>
  <c r="E36" i="8"/>
  <c r="F36" i="8"/>
  <c r="E46" i="8"/>
  <c r="F46" i="8"/>
  <c r="E42" i="8"/>
  <c r="F42" i="8"/>
  <c r="D48" i="8"/>
  <c r="E48" i="8"/>
  <c r="F48" i="8"/>
  <c r="D46" i="8"/>
  <c r="D42" i="8"/>
  <c r="D38" i="8"/>
  <c r="D36" i="8"/>
  <c r="C48" i="8"/>
  <c r="C46" i="8"/>
  <c r="C38" i="8"/>
  <c r="C36" i="8"/>
  <c r="B48" i="8"/>
  <c r="B46" i="8"/>
  <c r="B42" i="8"/>
  <c r="B38" i="8"/>
  <c r="B36" i="8"/>
  <c r="D32" i="8" l="1"/>
  <c r="E32" i="8"/>
  <c r="F32" i="8"/>
  <c r="C32" i="8"/>
  <c r="B32" i="8"/>
  <c r="F25" i="8" l="1"/>
  <c r="F23" i="8"/>
  <c r="F16" i="8"/>
  <c r="F14" i="8"/>
  <c r="F11" i="8"/>
  <c r="E25" i="8"/>
  <c r="E23" i="8"/>
  <c r="E16" i="8"/>
  <c r="E14" i="8"/>
  <c r="E11" i="8"/>
  <c r="D25" i="8"/>
  <c r="D23" i="8"/>
  <c r="D16" i="8"/>
  <c r="D14" i="8"/>
  <c r="D11" i="8"/>
  <c r="C25" i="8"/>
  <c r="C23" i="8"/>
  <c r="C16" i="8"/>
  <c r="C14" i="8"/>
  <c r="C11" i="8"/>
  <c r="B25" i="8"/>
  <c r="B23" i="8"/>
  <c r="B19" i="8"/>
  <c r="B16" i="8"/>
  <c r="B14" i="8"/>
  <c r="F10" i="8" l="1"/>
  <c r="B10" i="8"/>
  <c r="D10" i="8"/>
  <c r="E10" i="8"/>
  <c r="C10" i="8"/>
  <c r="H31" i="3" l="1"/>
  <c r="H24" i="3" s="1"/>
  <c r="G31" i="3"/>
  <c r="G24" i="3" s="1"/>
  <c r="F31" i="3"/>
  <c r="F24" i="3" s="1"/>
  <c r="E31" i="3"/>
  <c r="E24" i="3"/>
  <c r="D31" i="3"/>
  <c r="G11" i="3"/>
  <c r="G10" i="3" s="1"/>
  <c r="H11" i="3"/>
  <c r="H10" i="3" s="1"/>
  <c r="H17" i="3"/>
  <c r="G17" i="3"/>
  <c r="F11" i="3"/>
  <c r="F10" i="3" s="1"/>
  <c r="F17" i="3"/>
  <c r="E11" i="3"/>
  <c r="E17" i="3"/>
  <c r="D11" i="3"/>
  <c r="D10" i="3" s="1"/>
  <c r="D17" i="3"/>
  <c r="E10" i="3" l="1"/>
  <c r="D24" i="3"/>
  <c r="F41" i="10"/>
  <c r="G38" i="10" s="1"/>
  <c r="G41" i="10" s="1"/>
  <c r="H38" i="10" s="1"/>
  <c r="H41" i="10" s="1"/>
  <c r="I38" i="10" s="1"/>
  <c r="I41" i="10" s="1"/>
  <c r="J38" i="10" s="1"/>
  <c r="J41" i="10" s="1"/>
  <c r="J23" i="10"/>
  <c r="I23" i="10"/>
  <c r="H23" i="10"/>
  <c r="G23" i="10"/>
  <c r="F23" i="10"/>
  <c r="J12" i="10"/>
  <c r="I12" i="10"/>
  <c r="H12" i="10"/>
  <c r="G12" i="10"/>
  <c r="F12" i="10"/>
  <c r="J9" i="10"/>
  <c r="I9" i="10"/>
  <c r="H9" i="10"/>
  <c r="G9" i="10"/>
  <c r="F9" i="10"/>
  <c r="F15" i="10" l="1"/>
  <c r="G15" i="10"/>
  <c r="G24" i="10" s="1"/>
  <c r="G31" i="10" s="1"/>
  <c r="G32" i="10" s="1"/>
  <c r="H15" i="10"/>
  <c r="H24" i="10" s="1"/>
  <c r="H31" i="10" s="1"/>
  <c r="H32" i="10" s="1"/>
  <c r="I15" i="10"/>
  <c r="I24" i="10" s="1"/>
  <c r="I31" i="10" s="1"/>
  <c r="I32" i="10" s="1"/>
  <c r="J15" i="10"/>
  <c r="J24" i="10" s="1"/>
  <c r="J31" i="10" s="1"/>
  <c r="J32" i="10" s="1"/>
  <c r="F24" i="10"/>
  <c r="F31" i="10" s="1"/>
  <c r="F32" i="10" s="1"/>
</calcChain>
</file>

<file path=xl/sharedStrings.xml><?xml version="1.0" encoding="utf-8"?>
<sst xmlns="http://schemas.openxmlformats.org/spreadsheetml/2006/main" count="314" uniqueCount="146">
  <si>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</si>
  <si>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</si>
  <si>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</si>
  <si>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</si>
  <si>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</si>
  <si>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</si>
  <si>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</si>
  <si>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</si>
  <si>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</si>
  <si>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</si>
  <si>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</si>
  <si>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</si>
  <si>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</si>
  <si>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</si>
  <si>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</si>
  <si>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</si>
  <si>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</si>
  <si>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</si>
  <si>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</si>
  <si>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</si>
  <si>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</si>
  <si>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</si>
  <si>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</si>
  <si>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</si>
  <si>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</si>
  <si>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</si>
  <si>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</si>
  <si>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</si>
  <si>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</si>
  <si>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</si>
  <si>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</si>
  <si>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</si>
  <si>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</si>
  <si>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</si>
  <si>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</si>
  <si>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</si>
  <si>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</si>
  <si>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</si>
  <si>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</si>
  <si>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</si>
  <si>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</si>
  <si>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</si>
  <si>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</si>
  <si>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</si>
  <si>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</si>
  <si>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</si>
  <si>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</si>
  <si>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</si>
  <si>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</si>
  <si>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</si>
  <si>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</si>
  <si>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</si>
  <si>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</si>
  <si>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</si>
  <si>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</si>
  <si>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</si>
  <si>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</si>
  <si>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</si>
  <si>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</si>
  <si>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</si>
  <si>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</si>
  <si>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</si>
  <si>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</si>
  <si>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</si>
  <si>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</si>
  <si>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</si>
  <si>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</si>
  <si>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</si>
  <si>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</si>
  <si>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</si>
  <si>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upravnih i  adm. pristojbi, 
pristojbi po posebnim propisima
 i naknada</t>
  </si>
  <si>
    <t>Prihodi od prodaje proizvoda i robe te pruženih usluga i prihodi od donacija te povrati po protestiranim jamstvima</t>
  </si>
  <si>
    <t>Financijski rashodi</t>
  </si>
  <si>
    <t>Naknade građanima i kućanstvima 
na temelju osiguranja i druge naknade</t>
  </si>
  <si>
    <t>32 Vlastiti prihodi</t>
  </si>
  <si>
    <t>44 Prihodi za decentralizane
funkcije</t>
  </si>
  <si>
    <t>51 Pomoći</t>
  </si>
  <si>
    <t>6 Donacije</t>
  </si>
  <si>
    <t>62 Donacije</t>
  </si>
  <si>
    <t xml:space="preserve">7 Prihodi od prodaje ili zamjene nefinancijske imovine
</t>
  </si>
  <si>
    <t>73 Prihodi od prodaje ili zamjene nef.imovine</t>
  </si>
  <si>
    <t xml:space="preserve">  32 Vlastiti prihodi</t>
  </si>
  <si>
    <t>48 Prenesena sredstva - namjenski prihodi</t>
  </si>
  <si>
    <t>09 Obrazovanje</t>
  </si>
  <si>
    <t>092 Srednjoškolsko obrazovanje</t>
  </si>
  <si>
    <t>098 Usluge obrazovanja koje nisu drugdje svrstane</t>
  </si>
  <si>
    <t>UKUPNO RASHODI</t>
  </si>
  <si>
    <t>Donacije - proračunski korisnici</t>
  </si>
  <si>
    <t>Izvor financiranja 62</t>
  </si>
  <si>
    <t>Pomoći</t>
  </si>
  <si>
    <t>Izvor financiranja 52</t>
  </si>
  <si>
    <t>Prenesena sredstva - namjenski prihodi</t>
  </si>
  <si>
    <t>Izvor financiranja 48</t>
  </si>
  <si>
    <t>Prihodi za posebne namjene</t>
  </si>
  <si>
    <t>Izvor financiranja 43</t>
  </si>
  <si>
    <t>Vlastiti prihodi - proračunski korisnici</t>
  </si>
  <si>
    <t>Izvor financiranja 32</t>
  </si>
  <si>
    <t>Opremanje ustanova školstva</t>
  </si>
  <si>
    <t>Aktivnost K 550401</t>
  </si>
  <si>
    <t>Kapitalna ulaganja u odgojno obrazovnu infrastrukturu</t>
  </si>
  <si>
    <t>PROGRAM 5504</t>
  </si>
  <si>
    <t>Naknade građanima i kućanstvima na temelju osiguranja i druge naknade</t>
  </si>
  <si>
    <t>Opći prihodi i primici</t>
  </si>
  <si>
    <t>Izvor financiranja 11</t>
  </si>
  <si>
    <t>Program "Zdravlje i higijena"</t>
  </si>
  <si>
    <t>Aktivnost A 550216</t>
  </si>
  <si>
    <t>Izvor financiranja 51</t>
  </si>
  <si>
    <t>Sufinanciranje rada pomoćnika u nastavi</t>
  </si>
  <si>
    <t>Aktivnost A 550205</t>
  </si>
  <si>
    <t>Programi školskog kurikuluma</t>
  </si>
  <si>
    <t>Aktivnost A 550203</t>
  </si>
  <si>
    <t>Unapređenje kvalitete odgojno obrazovnog sustava</t>
  </si>
  <si>
    <t>PROGRAM 5502</t>
  </si>
  <si>
    <t>Pomoći - proračunski korisnici</t>
  </si>
  <si>
    <t>Prihodi za decentralizirane funkcije</t>
  </si>
  <si>
    <t>Izvor financiranja 44</t>
  </si>
  <si>
    <t>Prihodi za posebne namjene - proračunski korisnici</t>
  </si>
  <si>
    <t>Osiguravanje uvjeta rada</t>
  </si>
  <si>
    <t>Aktivnost A 550101</t>
  </si>
  <si>
    <t>Srednjoškolsko obrazovanje</t>
  </si>
  <si>
    <t>PROGRAM 5501</t>
  </si>
  <si>
    <t>Natjecanja i smotre</t>
  </si>
  <si>
    <t>Aktivnost A 530605</t>
  </si>
  <si>
    <t>Obilježavanje postignuća učenika i nastavnika</t>
  </si>
  <si>
    <t>PROGRAM 5306</t>
  </si>
  <si>
    <t>Izvršenje 2023.*</t>
  </si>
  <si>
    <t>Proračun za 2025.</t>
  </si>
  <si>
    <t>Projekcija proračuna
za 2027.</t>
  </si>
  <si>
    <t>RAZRED I NAZIV</t>
  </si>
  <si>
    <t>Izvršenje 2023.</t>
  </si>
  <si>
    <t>Plan za 2025.</t>
  </si>
  <si>
    <t>Projekcija 
za 2027.</t>
  </si>
  <si>
    <t>Ostali rashodi</t>
  </si>
  <si>
    <t>Tekući plan 2024.</t>
  </si>
  <si>
    <t>58 Prenesena sredstva - pomoći</t>
  </si>
  <si>
    <t>18 Prenesena sredstva opći prihodi i primici</t>
  </si>
  <si>
    <t>18 Prenesena sredstva - opći 
prihodi i primici</t>
  </si>
  <si>
    <t>Izvor financiranja 18</t>
  </si>
  <si>
    <t>Prenesena sredstva - opći prihodi i primici</t>
  </si>
  <si>
    <t>Aktivnost A 550221</t>
  </si>
  <si>
    <t>Osiguranje besplatnih men.hig.potrepština</t>
  </si>
  <si>
    <t>Izvor financiranja 58</t>
  </si>
  <si>
    <t>Prenesena sredstva - pomoći</t>
  </si>
  <si>
    <t>Prenesena sredstva - Pomoći</t>
  </si>
  <si>
    <t xml:space="preserve"> FINANCIJSKI PLAN GLAZBENE ŠKOLE IVANA MATETIĆA RONJGOVA RIJEKA
ZA 2025. I PROJEKCIJA ZA 2026. I 2027. GODINU</t>
  </si>
  <si>
    <t>FINANCIJSKI PLAN GLAZBENE ŠKOLE IVANA MATETIĆA RONJGOVA RIJEKA 
ZA 2025. I PROJEKCIJA ZA 2026. I 2027.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</si>
</sst>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50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3" fontId="6" fillId="3" borderId="3" xfId="0" quotePrefix="1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21" fillId="2" borderId="3" xfId="0" quotePrefix="1" applyFont="1" applyFill="1" applyBorder="1" applyAlignment="1">
      <alignment horizontal="left" vertical="top" wrapText="1"/>
    </xf>
    <xf numFmtId="4" fontId="3" fillId="2" borderId="3" xfId="0" applyNumberFormat="1" applyFont="1" applyFill="1" applyBorder="1" applyAlignment="1" applyProtection="1">
      <alignment horizontal="right" wrapText="1"/>
    </xf>
    <xf numFmtId="4" fontId="0" fillId="0" borderId="0" xfId="0" applyNumberFormat="1"/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4" fontId="6" fillId="2" borderId="4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4" fontId="0" fillId="0" borderId="3" xfId="0" applyNumberFormat="1" applyBorder="1"/>
    <xf numFmtId="4" fontId="1" fillId="0" borderId="3" xfId="0" applyNumberFormat="1" applyFont="1" applyBorder="1"/>
    <xf numFmtId="0" fontId="7" fillId="2" borderId="3" xfId="0" applyFont="1" applyFill="1" applyBorder="1" applyAlignment="1">
      <alignment horizontal="left" vertical="center" wrapText="1"/>
    </xf>
    <xf numFmtId="4" fontId="9" fillId="2" borderId="4" xfId="0" applyNumberFormat="1" applyFont="1" applyFill="1" applyBorder="1" applyAlignment="1">
      <alignment horizontal="right" vertical="center"/>
    </xf>
    <xf numFmtId="4" fontId="7" fillId="2" borderId="4" xfId="0" applyNumberFormat="1" applyFont="1" applyFill="1" applyBorder="1" applyAlignment="1">
      <alignment horizontal="right" vertical="center"/>
    </xf>
    <xf numFmtId="4" fontId="7" fillId="5" borderId="4" xfId="0" applyNumberFormat="1" applyFont="1" applyFill="1" applyBorder="1" applyAlignment="1">
      <alignment horizontal="right" vertical="center"/>
    </xf>
    <xf numFmtId="0" fontId="7" fillId="5" borderId="4" xfId="0" applyNumberFormat="1" applyFont="1" applyFill="1" applyBorder="1" applyAlignment="1" applyProtection="1">
      <alignment horizontal="left" vertical="center" wrapText="1"/>
    </xf>
    <xf numFmtId="4" fontId="7" fillId="2" borderId="3" xfId="0" applyNumberFormat="1" applyFont="1" applyFill="1" applyBorder="1" applyAlignment="1">
      <alignment horizontal="right" vertical="center"/>
    </xf>
    <xf numFmtId="0" fontId="8" fillId="5" borderId="4" xfId="0" applyNumberFormat="1" applyFont="1" applyFill="1" applyBorder="1" applyAlignment="1" applyProtection="1">
      <alignment horizontal="left" vertical="center" wrapText="1"/>
    </xf>
    <xf numFmtId="4" fontId="7" fillId="2" borderId="3" xfId="0" applyNumberFormat="1" applyFont="1" applyFill="1" applyBorder="1" applyAlignment="1" applyProtection="1">
      <alignment horizontal="righ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4" fontId="7" fillId="6" borderId="6" xfId="0" applyNumberFormat="1" applyFont="1" applyFill="1" applyBorder="1" applyAlignment="1">
      <alignment horizontal="right" vertical="center" wrapText="1"/>
    </xf>
    <xf numFmtId="4" fontId="7" fillId="6" borderId="3" xfId="0" applyNumberFormat="1" applyFont="1" applyFill="1" applyBorder="1" applyAlignment="1">
      <alignment horizontal="right" vertical="center" wrapText="1"/>
    </xf>
    <xf numFmtId="4" fontId="7" fillId="5" borderId="3" xfId="0" applyNumberFormat="1" applyFont="1" applyFill="1" applyBorder="1" applyAlignment="1">
      <alignment horizontal="right" vertical="center" wrapText="1"/>
    </xf>
    <xf numFmtId="0" fontId="22" fillId="5" borderId="3" xfId="0" applyFont="1" applyFill="1" applyBorder="1"/>
    <xf numFmtId="4" fontId="7" fillId="6" borderId="7" xfId="0" applyNumberFormat="1" applyFont="1" applyFill="1" applyBorder="1" applyAlignment="1">
      <alignment horizontal="right" vertical="center" wrapText="1"/>
    </xf>
    <xf numFmtId="0" fontId="7" fillId="2" borderId="8" xfId="0" applyNumberFormat="1" applyFont="1" applyFill="1" applyBorder="1" applyAlignment="1" applyProtection="1">
      <alignment horizontal="left" vertical="center" wrapText="1"/>
    </xf>
    <xf numFmtId="0" fontId="23" fillId="2" borderId="3" xfId="0" applyNumberFormat="1" applyFont="1" applyFill="1" applyBorder="1" applyAlignment="1" applyProtection="1">
      <alignment horizontal="left" vertical="center" wrapText="1"/>
    </xf>
    <xf numFmtId="4" fontId="7" fillId="6" borderId="11" xfId="0" applyNumberFormat="1" applyFont="1" applyFill="1" applyBorder="1" applyAlignment="1">
      <alignment horizontal="right" vertical="center" wrapText="1"/>
    </xf>
    <xf numFmtId="4" fontId="7" fillId="2" borderId="0" xfId="0" applyNumberFormat="1" applyFont="1" applyFill="1" applyBorder="1" applyAlignment="1">
      <alignment horizontal="right" vertical="center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8" fillId="5" borderId="4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4" fontId="3" fillId="2" borderId="0" xfId="0" applyNumberFormat="1" applyFont="1" applyFill="1" applyBorder="1" applyAlignment="1">
      <alignment horizontal="right"/>
    </xf>
    <xf numFmtId="4" fontId="7" fillId="2" borderId="13" xfId="0" applyNumberFormat="1" applyFont="1" applyFill="1" applyBorder="1" applyAlignment="1">
      <alignment horizontal="right" vertical="center"/>
    </xf>
    <xf numFmtId="3" fontId="6" fillId="0" borderId="12" xfId="0" applyNumberFormat="1" applyFont="1" applyFill="1" applyBorder="1" applyAlignment="1">
      <alignment horizontal="right"/>
    </xf>
    <xf numFmtId="0" fontId="0" fillId="0" borderId="14" xfId="0" applyBorder="1"/>
    <xf numFmtId="4" fontId="3" fillId="2" borderId="14" xfId="0" applyNumberFormat="1" applyFont="1" applyFill="1" applyBorder="1" applyAlignment="1">
      <alignment horizontal="right"/>
    </xf>
    <xf numFmtId="4" fontId="0" fillId="0" borderId="14" xfId="0" applyNumberFormat="1" applyBorder="1"/>
    <xf numFmtId="0" fontId="5" fillId="0" borderId="0" xfId="0" applyNumberFormat="1" applyFont="1" applyFill="1" applyBorder="1" applyAlignment="1" applyProtection="1">
      <alignment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0" fontId="24" fillId="0" borderId="1" xfId="0" quotePrefix="1" applyFont="1" applyBorder="1" applyAlignment="1">
      <alignment horizontal="center" wrapText="1"/>
    </xf>
    <xf numFmtId="0" fontId="24" fillId="0" borderId="2" xfId="0" quotePrefix="1" applyFont="1" applyBorder="1" applyAlignment="1">
      <alignment horizontal="center" wrapText="1"/>
    </xf>
    <xf numFmtId="0" fontId="24" fillId="0" borderId="4" xfId="0" quotePrefix="1" applyFont="1" applyBorder="1" applyAlignment="1">
      <alignment horizont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 indent="1"/>
    </xf>
    <xf numFmtId="0" fontId="7" fillId="2" borderId="2" xfId="0" applyNumberFormat="1" applyFont="1" applyFill="1" applyBorder="1" applyAlignment="1" applyProtection="1">
      <alignment horizontal="left" vertical="center" wrapText="1" indent="1"/>
    </xf>
    <xf numFmtId="0" fontId="7" fillId="2" borderId="4" xfId="0" applyNumberFormat="1" applyFont="1" applyFill="1" applyBorder="1" applyAlignment="1" applyProtection="1">
      <alignment horizontal="left" vertical="center" wrapText="1" indent="1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9" fillId="2" borderId="2" xfId="0" applyNumberFormat="1" applyFont="1" applyFill="1" applyBorder="1" applyAlignment="1" applyProtection="1">
      <alignment horizontal="center" vertical="center"/>
    </xf>
    <xf numFmtId="0" fontId="9" fillId="2" borderId="4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8" fillId="5" borderId="1" xfId="0" applyNumberFormat="1" applyFont="1" applyFill="1" applyBorder="1" applyAlignment="1" applyProtection="1">
      <alignment horizontal="left" vertical="center" wrapText="1"/>
    </xf>
    <xf numFmtId="0" fontId="8" fillId="5" borderId="2" xfId="0" applyNumberFormat="1" applyFont="1" applyFill="1" applyBorder="1" applyAlignment="1" applyProtection="1">
      <alignment horizontal="left" vertical="center" wrapText="1"/>
    </xf>
    <xf numFmtId="0" fontId="8" fillId="5" borderId="4" xfId="0" applyNumberFormat="1" applyFont="1" applyFill="1" applyBorder="1" applyAlignment="1" applyProtection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0" fontId="7" fillId="2" borderId="2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 inden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10" xfId="0" applyNumberFormat="1" applyFont="1" applyFill="1" applyBorder="1" applyAlignment="1" applyProtection="1">
      <alignment horizontal="left" vertical="center" wrapText="1" indent="1"/>
    </xf>
    <xf numFmtId="0" fontId="7" fillId="2" borderId="9" xfId="0" applyNumberFormat="1" applyFont="1" applyFill="1" applyBorder="1" applyAlignment="1" applyProtection="1">
      <alignment horizontal="left" vertical="center" wrapText="1" indent="1"/>
    </xf>
    <xf numFmtId="0" fontId="7" fillId="2" borderId="8" xfId="0" applyNumberFormat="1" applyFont="1" applyFill="1" applyBorder="1" applyAlignment="1" applyProtection="1">
      <alignment horizontal="left" vertical="center" wrapText="1" indent="1"/>
    </xf>
    <xf numFmtId="0" fontId="8" fillId="5" borderId="3" xfId="0" applyNumberFormat="1" applyFont="1" applyFill="1" applyBorder="1" applyAlignment="1" applyProtection="1">
      <alignment horizontal="left" vertical="center" wrapText="1"/>
    </xf>
  </cellXfs>
  <cellStyles count="3">
    <cellStyle name="Normal 2" xfId="1"/>
    <cellStyle name="Normal 2 2" xfId="2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workbookViewId="0">
      <selection sqref="A1:J1"/>
    </sheetView>
  </sheetViews>
  <sheetFormatPr defaultRowHeight="14.5" x14ac:dyDescent="0.35"/>
  <cols>
    <col min="5" max="10" width="25.26953125" customWidth="1"/>
  </cols>
  <sheetData>
    <row r="1" spans="1:11" ht="42" customHeight="1" x14ac:dyDescent="0.35">
      <c r="A1" s="97" t="s">
        <v>144</v>
      </c>
      <c r="B1" s="97"/>
      <c r="C1" s="97"/>
      <c r="D1" s="97"/>
      <c r="E1" s="97"/>
      <c r="F1" s="97"/>
      <c r="G1" s="97"/>
      <c r="H1" s="97"/>
      <c r="I1" s="97"/>
      <c r="J1" s="97"/>
    </row>
    <row r="2" spans="1:11" ht="18" x14ac:dyDescent="0.3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1" ht="15.5" x14ac:dyDescent="0.35">
      <c r="A3" s="97" t="s">
        <v>19</v>
      </c>
      <c r="B3" s="97"/>
      <c r="C3" s="97"/>
      <c r="D3" s="97"/>
      <c r="E3" s="97"/>
      <c r="F3" s="97"/>
      <c r="G3" s="97"/>
      <c r="H3" s="97"/>
      <c r="I3" s="98"/>
      <c r="J3" s="98"/>
    </row>
    <row r="4" spans="1:11" ht="18" x14ac:dyDescent="0.35">
      <c r="A4" s="23"/>
      <c r="B4" s="23"/>
      <c r="C4" s="23"/>
      <c r="D4" s="23"/>
      <c r="E4" s="23"/>
      <c r="F4" s="23"/>
      <c r="G4" s="23"/>
      <c r="H4" s="23"/>
      <c r="I4" s="5"/>
      <c r="J4" s="5"/>
    </row>
    <row r="5" spans="1:11" ht="15.5" x14ac:dyDescent="0.35">
      <c r="A5" s="97" t="s">
        <v>25</v>
      </c>
      <c r="B5" s="99"/>
      <c r="C5" s="99"/>
      <c r="D5" s="99"/>
      <c r="E5" s="99"/>
      <c r="F5" s="99"/>
      <c r="G5" s="99"/>
      <c r="H5" s="99"/>
      <c r="I5" s="99"/>
      <c r="J5" s="99"/>
    </row>
    <row r="6" spans="1:11" ht="18" x14ac:dyDescent="0.4">
      <c r="A6" s="1"/>
      <c r="B6" s="2"/>
      <c r="C6" s="2"/>
      <c r="D6" s="2"/>
      <c r="E6" s="6"/>
      <c r="F6" s="7"/>
      <c r="G6" s="7"/>
      <c r="H6" s="7"/>
      <c r="I6" s="7"/>
      <c r="J6" s="29" t="s">
        <v>33</v>
      </c>
    </row>
    <row r="7" spans="1:11" ht="26" x14ac:dyDescent="0.35">
      <c r="A7" s="108" t="s">
        <v>128</v>
      </c>
      <c r="B7" s="109"/>
      <c r="C7" s="109"/>
      <c r="D7" s="109"/>
      <c r="E7" s="110"/>
      <c r="F7" s="3" t="s">
        <v>125</v>
      </c>
      <c r="G7" s="3" t="s">
        <v>133</v>
      </c>
      <c r="H7" s="3" t="s">
        <v>126</v>
      </c>
      <c r="I7" s="3" t="s">
        <v>40</v>
      </c>
      <c r="J7" s="3" t="s">
        <v>127</v>
      </c>
    </row>
    <row r="8" spans="1:11" x14ac:dyDescent="0.35">
      <c r="A8" s="111">
        <v>1</v>
      </c>
      <c r="B8" s="112"/>
      <c r="C8" s="112"/>
      <c r="D8" s="112"/>
      <c r="E8" s="113"/>
      <c r="F8" s="3">
        <v>2</v>
      </c>
      <c r="G8" s="3">
        <v>3</v>
      </c>
      <c r="H8" s="3">
        <v>4</v>
      </c>
      <c r="I8" s="3">
        <v>5</v>
      </c>
      <c r="J8" s="3">
        <v>6</v>
      </c>
    </row>
    <row r="9" spans="1:11" x14ac:dyDescent="0.35">
      <c r="A9" s="100" t="s">
        <v>0</v>
      </c>
      <c r="B9" s="101"/>
      <c r="C9" s="101"/>
      <c r="D9" s="101"/>
      <c r="E9" s="102"/>
      <c r="F9" s="26">
        <f>F10+F11</f>
        <v>2221533.13</v>
      </c>
      <c r="G9" s="26">
        <f t="shared" ref="G9:J9" si="0">G10+G11</f>
        <v>2166849.56</v>
      </c>
      <c r="H9" s="26">
        <f t="shared" si="0"/>
        <v>3138640.35</v>
      </c>
      <c r="I9" s="26">
        <f t="shared" si="0"/>
        <v>2928940.35</v>
      </c>
      <c r="J9" s="26">
        <f t="shared" si="0"/>
        <v>2928940.35</v>
      </c>
    </row>
    <row r="10" spans="1:11" x14ac:dyDescent="0.35">
      <c r="A10" s="103" t="s">
        <v>34</v>
      </c>
      <c r="B10" s="104"/>
      <c r="C10" s="104"/>
      <c r="D10" s="104"/>
      <c r="E10" s="96"/>
      <c r="F10" s="27">
        <v>2221533.13</v>
      </c>
      <c r="G10" s="27">
        <v>2166849.56</v>
      </c>
      <c r="H10" s="27">
        <v>3138640.35</v>
      </c>
      <c r="I10" s="27">
        <v>2928940.35</v>
      </c>
      <c r="J10" s="27">
        <v>2928940.35</v>
      </c>
      <c r="K10" s="90"/>
    </row>
    <row r="11" spans="1:11" x14ac:dyDescent="0.35">
      <c r="A11" s="105" t="s">
        <v>35</v>
      </c>
      <c r="B11" s="96"/>
      <c r="C11" s="96"/>
      <c r="D11" s="96"/>
      <c r="E11" s="96"/>
      <c r="F11" s="27">
        <v>0</v>
      </c>
      <c r="G11" s="27">
        <v>0</v>
      </c>
      <c r="H11" s="27">
        <v>0</v>
      </c>
      <c r="I11" s="27">
        <v>0</v>
      </c>
      <c r="J11" s="27">
        <v>0</v>
      </c>
    </row>
    <row r="12" spans="1:11" x14ac:dyDescent="0.35">
      <c r="A12" s="30" t="s">
        <v>1</v>
      </c>
      <c r="B12" s="38"/>
      <c r="C12" s="38"/>
      <c r="D12" s="38"/>
      <c r="E12" s="38"/>
      <c r="F12" s="26">
        <f>F13+F14</f>
        <v>2215818.9400000004</v>
      </c>
      <c r="G12" s="26">
        <f t="shared" ref="G12:J12" si="1">G13+G14</f>
        <v>2195099.21</v>
      </c>
      <c r="H12" s="26">
        <f t="shared" si="1"/>
        <v>3148640.35</v>
      </c>
      <c r="I12" s="26">
        <f t="shared" si="1"/>
        <v>2928940.35</v>
      </c>
      <c r="J12" s="26">
        <f t="shared" si="1"/>
        <v>2928940.35</v>
      </c>
    </row>
    <row r="13" spans="1:11" x14ac:dyDescent="0.35">
      <c r="A13" s="106" t="s">
        <v>36</v>
      </c>
      <c r="B13" s="104"/>
      <c r="C13" s="104"/>
      <c r="D13" s="104"/>
      <c r="E13" s="104"/>
      <c r="F13" s="27">
        <v>2193867.2400000002</v>
      </c>
      <c r="G13" s="27">
        <v>2163387.5099999998</v>
      </c>
      <c r="H13" s="27">
        <v>3116828.65</v>
      </c>
      <c r="I13" s="27">
        <v>2898928.65</v>
      </c>
      <c r="J13" s="27">
        <v>2898928.65</v>
      </c>
    </row>
    <row r="14" spans="1:11" x14ac:dyDescent="0.35">
      <c r="A14" s="95" t="s">
        <v>37</v>
      </c>
      <c r="B14" s="96"/>
      <c r="C14" s="96"/>
      <c r="D14" s="96"/>
      <c r="E14" s="96"/>
      <c r="F14" s="40">
        <v>21951.7</v>
      </c>
      <c r="G14" s="40">
        <v>31711.7</v>
      </c>
      <c r="H14" s="40">
        <v>31811.7</v>
      </c>
      <c r="I14" s="40">
        <v>30011.7</v>
      </c>
      <c r="J14" s="40">
        <v>30011.7</v>
      </c>
    </row>
    <row r="15" spans="1:11" x14ac:dyDescent="0.35">
      <c r="A15" s="107" t="s">
        <v>61</v>
      </c>
      <c r="B15" s="101"/>
      <c r="C15" s="101"/>
      <c r="D15" s="101"/>
      <c r="E15" s="101"/>
      <c r="F15" s="26">
        <f>F9-F12</f>
        <v>5714.1899999994785</v>
      </c>
      <c r="G15" s="26">
        <f t="shared" ref="G15:J15" si="2">G9-G12</f>
        <v>-28249.649999999907</v>
      </c>
      <c r="H15" s="26">
        <f t="shared" si="2"/>
        <v>-10000</v>
      </c>
      <c r="I15" s="26">
        <f t="shared" si="2"/>
        <v>0</v>
      </c>
      <c r="J15" s="26">
        <f t="shared" si="2"/>
        <v>0</v>
      </c>
    </row>
    <row r="16" spans="1:11" ht="18" x14ac:dyDescent="0.35">
      <c r="A16" s="23"/>
      <c r="B16" s="21"/>
      <c r="C16" s="21"/>
      <c r="D16" s="21"/>
      <c r="E16" s="21"/>
      <c r="F16" s="21"/>
      <c r="G16" s="21"/>
      <c r="H16" s="22"/>
      <c r="I16" s="22"/>
      <c r="J16" s="22"/>
    </row>
    <row r="17" spans="1:10" ht="15.5" x14ac:dyDescent="0.35">
      <c r="A17" s="97" t="s">
        <v>26</v>
      </c>
      <c r="B17" s="99"/>
      <c r="C17" s="99"/>
      <c r="D17" s="99"/>
      <c r="E17" s="99"/>
      <c r="F17" s="99"/>
      <c r="G17" s="99"/>
      <c r="H17" s="99"/>
      <c r="I17" s="99"/>
      <c r="J17" s="99"/>
    </row>
    <row r="18" spans="1:10" ht="18" x14ac:dyDescent="0.35">
      <c r="A18" s="23"/>
      <c r="B18" s="21"/>
      <c r="C18" s="21"/>
      <c r="D18" s="21"/>
      <c r="E18" s="21"/>
      <c r="F18" s="21"/>
      <c r="G18" s="21"/>
      <c r="H18" s="22"/>
      <c r="I18" s="22"/>
      <c r="J18" s="22"/>
    </row>
    <row r="19" spans="1:10" ht="26" x14ac:dyDescent="0.35">
      <c r="A19" s="108" t="s">
        <v>128</v>
      </c>
      <c r="B19" s="109"/>
      <c r="C19" s="109"/>
      <c r="D19" s="109"/>
      <c r="E19" s="110"/>
      <c r="F19" s="3" t="s">
        <v>125</v>
      </c>
      <c r="G19" s="3" t="s">
        <v>133</v>
      </c>
      <c r="H19" s="3" t="s">
        <v>126</v>
      </c>
      <c r="I19" s="3" t="s">
        <v>40</v>
      </c>
      <c r="J19" s="3" t="s">
        <v>127</v>
      </c>
    </row>
    <row r="20" spans="1:10" x14ac:dyDescent="0.35">
      <c r="A20" s="111">
        <v>1</v>
      </c>
      <c r="B20" s="112"/>
      <c r="C20" s="112"/>
      <c r="D20" s="112"/>
      <c r="E20" s="113"/>
      <c r="F20" s="3">
        <v>2</v>
      </c>
      <c r="G20" s="3">
        <v>3</v>
      </c>
      <c r="H20" s="3">
        <v>4</v>
      </c>
      <c r="I20" s="3">
        <v>5</v>
      </c>
      <c r="J20" s="3">
        <v>6</v>
      </c>
    </row>
    <row r="21" spans="1:10" x14ac:dyDescent="0.35">
      <c r="A21" s="95" t="s">
        <v>38</v>
      </c>
      <c r="B21" s="96"/>
      <c r="C21" s="96"/>
      <c r="D21" s="96"/>
      <c r="E21" s="96"/>
      <c r="F21" s="40"/>
      <c r="G21" s="40"/>
      <c r="H21" s="40"/>
      <c r="I21" s="40"/>
      <c r="J21" s="39"/>
    </row>
    <row r="22" spans="1:10" x14ac:dyDescent="0.35">
      <c r="A22" s="95" t="s">
        <v>39</v>
      </c>
      <c r="B22" s="96"/>
      <c r="C22" s="96"/>
      <c r="D22" s="96"/>
      <c r="E22" s="96"/>
      <c r="F22" s="40"/>
      <c r="G22" s="40"/>
      <c r="H22" s="40"/>
      <c r="I22" s="40"/>
      <c r="J22" s="39"/>
    </row>
    <row r="23" spans="1:10" x14ac:dyDescent="0.35">
      <c r="A23" s="107" t="s">
        <v>2</v>
      </c>
      <c r="B23" s="101"/>
      <c r="C23" s="101"/>
      <c r="D23" s="101"/>
      <c r="E23" s="101"/>
      <c r="F23" s="26">
        <f>F21-F22</f>
        <v>0</v>
      </c>
      <c r="G23" s="26">
        <f t="shared" ref="G23:J23" si="3">G21-G22</f>
        <v>0</v>
      </c>
      <c r="H23" s="26">
        <f t="shared" si="3"/>
        <v>0</v>
      </c>
      <c r="I23" s="26">
        <f t="shared" si="3"/>
        <v>0</v>
      </c>
      <c r="J23" s="26">
        <f t="shared" si="3"/>
        <v>0</v>
      </c>
    </row>
    <row r="24" spans="1:10" x14ac:dyDescent="0.35">
      <c r="A24" s="107" t="s">
        <v>62</v>
      </c>
      <c r="B24" s="101"/>
      <c r="C24" s="101"/>
      <c r="D24" s="101"/>
      <c r="E24" s="101"/>
      <c r="F24" s="26">
        <f>F15+F23</f>
        <v>5714.1899999994785</v>
      </c>
      <c r="G24" s="26">
        <f t="shared" ref="G24:J24" si="4">G15+G23</f>
        <v>-28249.649999999907</v>
      </c>
      <c r="H24" s="26">
        <f t="shared" si="4"/>
        <v>-10000</v>
      </c>
      <c r="I24" s="26">
        <f t="shared" si="4"/>
        <v>0</v>
      </c>
      <c r="J24" s="26">
        <f t="shared" si="4"/>
        <v>0</v>
      </c>
    </row>
    <row r="25" spans="1:10" ht="18" x14ac:dyDescent="0.35">
      <c r="A25" s="20"/>
      <c r="B25" s="21"/>
      <c r="C25" s="21"/>
      <c r="D25" s="21"/>
      <c r="E25" s="21"/>
      <c r="F25" s="21"/>
      <c r="G25" s="21"/>
      <c r="H25" s="22"/>
      <c r="I25" s="22"/>
      <c r="J25" s="22"/>
    </row>
    <row r="26" spans="1:10" ht="15.5" x14ac:dyDescent="0.35">
      <c r="A26" s="97" t="s">
        <v>63</v>
      </c>
      <c r="B26" s="99"/>
      <c r="C26" s="99"/>
      <c r="D26" s="99"/>
      <c r="E26" s="99"/>
      <c r="F26" s="99"/>
      <c r="G26" s="99"/>
      <c r="H26" s="99"/>
      <c r="I26" s="99"/>
      <c r="J26" s="99"/>
    </row>
    <row r="27" spans="1:10" ht="15.5" x14ac:dyDescent="0.35">
      <c r="A27" s="36"/>
      <c r="B27" s="37"/>
      <c r="C27" s="37"/>
      <c r="D27" s="37"/>
      <c r="E27" s="37"/>
      <c r="F27" s="37"/>
      <c r="G27" s="37"/>
      <c r="H27" s="37"/>
      <c r="I27" s="37"/>
      <c r="J27" s="37"/>
    </row>
    <row r="28" spans="1:10" ht="26" x14ac:dyDescent="0.35">
      <c r="A28" s="108" t="s">
        <v>128</v>
      </c>
      <c r="B28" s="109"/>
      <c r="C28" s="109"/>
      <c r="D28" s="109"/>
      <c r="E28" s="110"/>
      <c r="F28" s="3" t="s">
        <v>125</v>
      </c>
      <c r="G28" s="3" t="s">
        <v>133</v>
      </c>
      <c r="H28" s="3" t="s">
        <v>126</v>
      </c>
      <c r="I28" s="3" t="s">
        <v>40</v>
      </c>
      <c r="J28" s="3" t="s">
        <v>127</v>
      </c>
    </row>
    <row r="29" spans="1:10" x14ac:dyDescent="0.35">
      <c r="A29" s="111">
        <v>1</v>
      </c>
      <c r="B29" s="112"/>
      <c r="C29" s="112"/>
      <c r="D29" s="112"/>
      <c r="E29" s="113"/>
      <c r="F29" s="3">
        <v>2</v>
      </c>
      <c r="G29" s="3">
        <v>3</v>
      </c>
      <c r="H29" s="3">
        <v>4</v>
      </c>
      <c r="I29" s="3">
        <v>5</v>
      </c>
      <c r="J29" s="3">
        <v>6</v>
      </c>
    </row>
    <row r="30" spans="1:10" ht="15" customHeight="1" x14ac:dyDescent="0.35">
      <c r="A30" s="116" t="s">
        <v>64</v>
      </c>
      <c r="B30" s="117"/>
      <c r="C30" s="117"/>
      <c r="D30" s="117"/>
      <c r="E30" s="118"/>
      <c r="F30" s="41">
        <v>22535.46</v>
      </c>
      <c r="G30" s="41">
        <v>28250</v>
      </c>
      <c r="H30" s="41">
        <v>10000</v>
      </c>
      <c r="I30" s="41">
        <v>0</v>
      </c>
      <c r="J30" s="42">
        <v>0</v>
      </c>
    </row>
    <row r="31" spans="1:10" ht="15" customHeight="1" x14ac:dyDescent="0.35">
      <c r="A31" s="107" t="s">
        <v>65</v>
      </c>
      <c r="B31" s="101"/>
      <c r="C31" s="101"/>
      <c r="D31" s="101"/>
      <c r="E31" s="101"/>
      <c r="F31" s="43">
        <f>F24+F30</f>
        <v>28249.649999999478</v>
      </c>
      <c r="G31" s="43">
        <f t="shared" ref="G31:J31" si="5">G24+G30</f>
        <v>0.35000000009313226</v>
      </c>
      <c r="H31" s="43">
        <f t="shared" si="5"/>
        <v>0</v>
      </c>
      <c r="I31" s="43">
        <f t="shared" si="5"/>
        <v>0</v>
      </c>
      <c r="J31" s="44">
        <f t="shared" si="5"/>
        <v>0</v>
      </c>
    </row>
    <row r="32" spans="1:10" ht="45" customHeight="1" x14ac:dyDescent="0.35">
      <c r="A32" s="100" t="s">
        <v>66</v>
      </c>
      <c r="B32" s="119"/>
      <c r="C32" s="119"/>
      <c r="D32" s="119"/>
      <c r="E32" s="120"/>
      <c r="F32" s="43">
        <f>F15+F23+F30-F31</f>
        <v>0</v>
      </c>
      <c r="G32" s="43">
        <f t="shared" ref="G32:J32" si="6">G15+G23+G30-G31</f>
        <v>0</v>
      </c>
      <c r="H32" s="43">
        <f t="shared" si="6"/>
        <v>0</v>
      </c>
      <c r="I32" s="43">
        <f t="shared" si="6"/>
        <v>0</v>
      </c>
      <c r="J32" s="44">
        <f t="shared" si="6"/>
        <v>0</v>
      </c>
    </row>
    <row r="33" spans="1:10" ht="15.5" x14ac:dyDescent="0.35">
      <c r="A33" s="45"/>
      <c r="B33" s="46"/>
      <c r="C33" s="46"/>
      <c r="D33" s="46"/>
      <c r="E33" s="46"/>
      <c r="F33" s="46"/>
      <c r="G33" s="46"/>
      <c r="H33" s="46"/>
      <c r="I33" s="46"/>
      <c r="J33" s="46"/>
    </row>
    <row r="34" spans="1:10" ht="15.5" x14ac:dyDescent="0.35">
      <c r="A34" s="121" t="s">
        <v>60</v>
      </c>
      <c r="B34" s="121"/>
      <c r="C34" s="121"/>
      <c r="D34" s="121"/>
      <c r="E34" s="121"/>
      <c r="F34" s="121"/>
      <c r="G34" s="121"/>
      <c r="H34" s="121"/>
      <c r="I34" s="121"/>
      <c r="J34" s="121"/>
    </row>
    <row r="35" spans="1:10" ht="18" x14ac:dyDescent="0.35">
      <c r="A35" s="47"/>
      <c r="B35" s="48"/>
      <c r="C35" s="48"/>
      <c r="D35" s="48"/>
      <c r="E35" s="48"/>
      <c r="F35" s="48"/>
      <c r="G35" s="48"/>
      <c r="H35" s="49"/>
      <c r="I35" s="49"/>
      <c r="J35" s="49"/>
    </row>
    <row r="36" spans="1:10" ht="26" x14ac:dyDescent="0.35">
      <c r="A36" s="108" t="s">
        <v>128</v>
      </c>
      <c r="B36" s="109"/>
      <c r="C36" s="109"/>
      <c r="D36" s="109"/>
      <c r="E36" s="110"/>
      <c r="F36" s="3" t="s">
        <v>125</v>
      </c>
      <c r="G36" s="3" t="s">
        <v>133</v>
      </c>
      <c r="H36" s="3" t="s">
        <v>126</v>
      </c>
      <c r="I36" s="3" t="s">
        <v>40</v>
      </c>
      <c r="J36" s="3" t="s">
        <v>127</v>
      </c>
    </row>
    <row r="37" spans="1:10" x14ac:dyDescent="0.35">
      <c r="A37" s="111">
        <v>1</v>
      </c>
      <c r="B37" s="112"/>
      <c r="C37" s="112"/>
      <c r="D37" s="112"/>
      <c r="E37" s="113"/>
      <c r="F37" s="3">
        <v>2</v>
      </c>
      <c r="G37" s="3">
        <v>3</v>
      </c>
      <c r="H37" s="3">
        <v>4</v>
      </c>
      <c r="I37" s="3">
        <v>5</v>
      </c>
      <c r="J37" s="3">
        <v>6</v>
      </c>
    </row>
    <row r="38" spans="1:10" x14ac:dyDescent="0.35">
      <c r="A38" s="116" t="s">
        <v>64</v>
      </c>
      <c r="B38" s="117"/>
      <c r="C38" s="117"/>
      <c r="D38" s="117"/>
      <c r="E38" s="118"/>
      <c r="F38" s="41">
        <v>0</v>
      </c>
      <c r="G38" s="41">
        <f>F41</f>
        <v>0</v>
      </c>
      <c r="H38" s="41">
        <f>G41</f>
        <v>0</v>
      </c>
      <c r="I38" s="41">
        <f>H41</f>
        <v>0</v>
      </c>
      <c r="J38" s="42">
        <f>I41</f>
        <v>0</v>
      </c>
    </row>
    <row r="39" spans="1:10" ht="28.5" customHeight="1" x14ac:dyDescent="0.35">
      <c r="A39" s="116" t="s">
        <v>67</v>
      </c>
      <c r="B39" s="117"/>
      <c r="C39" s="117"/>
      <c r="D39" s="117"/>
      <c r="E39" s="118"/>
      <c r="F39" s="41">
        <v>0</v>
      </c>
      <c r="G39" s="41">
        <v>0</v>
      </c>
      <c r="H39" s="41">
        <v>0</v>
      </c>
      <c r="I39" s="41">
        <v>0</v>
      </c>
      <c r="J39" s="42">
        <v>0</v>
      </c>
    </row>
    <row r="40" spans="1:10" x14ac:dyDescent="0.35">
      <c r="A40" s="116" t="s">
        <v>68</v>
      </c>
      <c r="B40" s="122"/>
      <c r="C40" s="122"/>
      <c r="D40" s="122"/>
      <c r="E40" s="123"/>
      <c r="F40" s="41">
        <v>0</v>
      </c>
      <c r="G40" s="41">
        <v>0</v>
      </c>
      <c r="H40" s="41">
        <v>0</v>
      </c>
      <c r="I40" s="41">
        <v>0</v>
      </c>
      <c r="J40" s="42">
        <v>0</v>
      </c>
    </row>
    <row r="41" spans="1:10" ht="15" customHeight="1" x14ac:dyDescent="0.35">
      <c r="A41" s="107" t="s">
        <v>65</v>
      </c>
      <c r="B41" s="101"/>
      <c r="C41" s="101"/>
      <c r="D41" s="101"/>
      <c r="E41" s="101"/>
      <c r="F41" s="28">
        <f>F38-F39+F40</f>
        <v>0</v>
      </c>
      <c r="G41" s="28">
        <f t="shared" ref="G41:J41" si="7">G38-G39+G40</f>
        <v>0</v>
      </c>
      <c r="H41" s="28">
        <f t="shared" si="7"/>
        <v>0</v>
      </c>
      <c r="I41" s="28">
        <f t="shared" si="7"/>
        <v>0</v>
      </c>
      <c r="J41" s="50">
        <f t="shared" si="7"/>
        <v>0</v>
      </c>
    </row>
    <row r="42" spans="1:10" ht="17.25" customHeight="1" x14ac:dyDescent="0.35"/>
    <row r="43" spans="1:10" x14ac:dyDescent="0.35">
      <c r="A43" s="114"/>
      <c r="B43" s="115"/>
      <c r="C43" s="115"/>
      <c r="D43" s="115"/>
      <c r="E43" s="115"/>
      <c r="F43" s="115"/>
      <c r="G43" s="115"/>
      <c r="H43" s="115"/>
      <c r="I43" s="115"/>
      <c r="J43" s="115"/>
    </row>
    <row r="44" spans="1:10" ht="9" customHeight="1" x14ac:dyDescent="0.35"/>
  </sheetData>
  <mergeCells count="32">
    <mergeCell ref="A43:J43"/>
    <mergeCell ref="A23:E23"/>
    <mergeCell ref="A24:E24"/>
    <mergeCell ref="A26:J26"/>
    <mergeCell ref="A30:E30"/>
    <mergeCell ref="A31:E31"/>
    <mergeCell ref="A32:E32"/>
    <mergeCell ref="A34:J34"/>
    <mergeCell ref="A38:E38"/>
    <mergeCell ref="A39:E39"/>
    <mergeCell ref="A40:E40"/>
    <mergeCell ref="A41:E41"/>
    <mergeCell ref="A28:E28"/>
    <mergeCell ref="A36:E36"/>
    <mergeCell ref="A29:E29"/>
    <mergeCell ref="A37:E37"/>
    <mergeCell ref="A22:E22"/>
    <mergeCell ref="A1:J1"/>
    <mergeCell ref="A3:J3"/>
    <mergeCell ref="A5:J5"/>
    <mergeCell ref="A9:E9"/>
    <mergeCell ref="A10:E10"/>
    <mergeCell ref="A11:E11"/>
    <mergeCell ref="A13:E13"/>
    <mergeCell ref="A14:E14"/>
    <mergeCell ref="A15:E15"/>
    <mergeCell ref="A17:J17"/>
    <mergeCell ref="A21:E21"/>
    <mergeCell ref="A7:E7"/>
    <mergeCell ref="A8:E8"/>
    <mergeCell ref="A19:E19"/>
    <mergeCell ref="A20:E20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sqref="A1:H1"/>
    </sheetView>
  </sheetViews>
  <sheetFormatPr defaultRowHeight="14.5" x14ac:dyDescent="0.35"/>
  <cols>
    <col min="1" max="1" width="7.453125" bestFit="1" customWidth="1"/>
    <col min="2" max="2" width="8.453125" bestFit="1" customWidth="1"/>
    <col min="3" max="3" width="31.1796875" customWidth="1"/>
    <col min="4" max="8" width="25.26953125" customWidth="1"/>
  </cols>
  <sheetData>
    <row r="1" spans="1:10" ht="42" customHeight="1" x14ac:dyDescent="0.35">
      <c r="A1" s="97" t="s">
        <v>144</v>
      </c>
      <c r="B1" s="97"/>
      <c r="C1" s="97"/>
      <c r="D1" s="97"/>
      <c r="E1" s="97"/>
      <c r="F1" s="97"/>
      <c r="G1" s="97"/>
      <c r="H1" s="97"/>
      <c r="I1" s="94"/>
      <c r="J1" s="94"/>
    </row>
    <row r="2" spans="1:10" ht="18" customHeight="1" x14ac:dyDescent="0.3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35">
      <c r="A3" s="97" t="s">
        <v>19</v>
      </c>
      <c r="B3" s="97"/>
      <c r="C3" s="97"/>
      <c r="D3" s="97"/>
      <c r="E3" s="97"/>
      <c r="F3" s="97"/>
      <c r="G3" s="97"/>
      <c r="H3" s="97"/>
    </row>
    <row r="4" spans="1:10" ht="18" x14ac:dyDescent="0.35">
      <c r="A4" s="4"/>
      <c r="B4" s="4"/>
      <c r="C4" s="4"/>
      <c r="D4" s="4"/>
      <c r="E4" s="4"/>
      <c r="F4" s="4"/>
      <c r="G4" s="5"/>
      <c r="H4" s="5"/>
    </row>
    <row r="5" spans="1:10" ht="18" customHeight="1" x14ac:dyDescent="0.35">
      <c r="A5" s="97" t="s">
        <v>4</v>
      </c>
      <c r="B5" s="97"/>
      <c r="C5" s="97"/>
      <c r="D5" s="97"/>
      <c r="E5" s="97"/>
      <c r="F5" s="97"/>
      <c r="G5" s="97"/>
      <c r="H5" s="97"/>
    </row>
    <row r="6" spans="1:10" ht="18" x14ac:dyDescent="0.35">
      <c r="A6" s="4"/>
      <c r="B6" s="4"/>
      <c r="C6" s="4"/>
      <c r="D6" s="4"/>
      <c r="E6" s="4"/>
      <c r="F6" s="4"/>
      <c r="G6" s="5"/>
      <c r="H6" s="5"/>
    </row>
    <row r="7" spans="1:10" ht="15.75" customHeight="1" x14ac:dyDescent="0.35">
      <c r="A7" s="97" t="s">
        <v>41</v>
      </c>
      <c r="B7" s="97"/>
      <c r="C7" s="97"/>
      <c r="D7" s="97"/>
      <c r="E7" s="97"/>
      <c r="F7" s="97"/>
      <c r="G7" s="97"/>
      <c r="H7" s="97"/>
    </row>
    <row r="8" spans="1:10" ht="18" x14ac:dyDescent="0.35">
      <c r="A8" s="4"/>
      <c r="B8" s="4"/>
      <c r="C8" s="4"/>
      <c r="D8" s="4"/>
      <c r="E8" s="4"/>
      <c r="F8" s="4"/>
      <c r="G8" s="5"/>
      <c r="H8" s="5"/>
    </row>
    <row r="9" spans="1:10" ht="26" x14ac:dyDescent="0.35">
      <c r="A9" s="19" t="s">
        <v>5</v>
      </c>
      <c r="B9" s="18" t="s">
        <v>6</v>
      </c>
      <c r="C9" s="18" t="s">
        <v>3</v>
      </c>
      <c r="D9" s="18" t="s">
        <v>129</v>
      </c>
      <c r="E9" s="19" t="s">
        <v>133</v>
      </c>
      <c r="F9" s="19" t="s">
        <v>130</v>
      </c>
      <c r="G9" s="19" t="s">
        <v>32</v>
      </c>
      <c r="H9" s="19" t="s">
        <v>131</v>
      </c>
    </row>
    <row r="10" spans="1:10" x14ac:dyDescent="0.35">
      <c r="A10" s="32"/>
      <c r="B10" s="33"/>
      <c r="C10" s="31" t="s">
        <v>0</v>
      </c>
      <c r="D10" s="53">
        <f>D11+D17</f>
        <v>2221533.13</v>
      </c>
      <c r="E10" s="53">
        <f>E11+E17</f>
        <v>2166849.56</v>
      </c>
      <c r="F10" s="53">
        <f>F11+F17</f>
        <v>3138640.35</v>
      </c>
      <c r="G10" s="53">
        <f t="shared" ref="G10:H10" si="0">G11+G17</f>
        <v>2928940.35</v>
      </c>
      <c r="H10" s="53">
        <f t="shared" si="0"/>
        <v>2928940.35</v>
      </c>
    </row>
    <row r="11" spans="1:10" ht="15.75" customHeight="1" x14ac:dyDescent="0.35">
      <c r="A11" s="11">
        <v>6</v>
      </c>
      <c r="B11" s="11"/>
      <c r="C11" s="11" t="s">
        <v>7</v>
      </c>
      <c r="D11" s="51">
        <f>D12+D13+D14+D15+D16</f>
        <v>2221533.13</v>
      </c>
      <c r="E11" s="51">
        <f>E12+E13+E14+E15+E16</f>
        <v>2166849.56</v>
      </c>
      <c r="F11" s="51">
        <f>F12+F13+F14+F15+F16</f>
        <v>3138640.35</v>
      </c>
      <c r="G11" s="51">
        <f t="shared" ref="G11:H11" si="1">G12+G13+G14+G15+G16</f>
        <v>2928940.35</v>
      </c>
      <c r="H11" s="51">
        <f t="shared" si="1"/>
        <v>2928940.35</v>
      </c>
    </row>
    <row r="12" spans="1:10" ht="25" x14ac:dyDescent="0.35">
      <c r="A12" s="11"/>
      <c r="B12" s="16">
        <v>63</v>
      </c>
      <c r="C12" s="16" t="s">
        <v>28</v>
      </c>
      <c r="D12" s="51">
        <v>1946074.47</v>
      </c>
      <c r="E12" s="52">
        <v>1907533.88</v>
      </c>
      <c r="F12" s="52">
        <v>2849738</v>
      </c>
      <c r="G12" s="52">
        <v>2640038</v>
      </c>
      <c r="H12" s="52">
        <v>2640038</v>
      </c>
    </row>
    <row r="13" spans="1:10" x14ac:dyDescent="0.35">
      <c r="A13" s="12"/>
      <c r="B13" s="12">
        <v>64</v>
      </c>
      <c r="C13" s="13" t="s">
        <v>69</v>
      </c>
      <c r="D13" s="51">
        <v>0</v>
      </c>
      <c r="E13" s="52">
        <v>0.7</v>
      </c>
      <c r="F13" s="52">
        <v>0.7</v>
      </c>
      <c r="G13" s="52">
        <v>0.7</v>
      </c>
      <c r="H13" s="52">
        <v>0.7</v>
      </c>
    </row>
    <row r="14" spans="1:10" ht="37.5" x14ac:dyDescent="0.35">
      <c r="A14" s="12"/>
      <c r="B14" s="12">
        <v>65</v>
      </c>
      <c r="C14" s="54" t="s">
        <v>70</v>
      </c>
      <c r="D14" s="51">
        <v>152571.29999999999</v>
      </c>
      <c r="E14" s="52">
        <v>152130</v>
      </c>
      <c r="F14" s="52">
        <v>165130</v>
      </c>
      <c r="G14" s="52">
        <v>165130</v>
      </c>
      <c r="H14" s="52">
        <v>165130</v>
      </c>
    </row>
    <row r="15" spans="1:10" ht="37.5" x14ac:dyDescent="0.35">
      <c r="A15" s="12"/>
      <c r="B15" s="12">
        <v>66</v>
      </c>
      <c r="C15" s="54" t="s">
        <v>71</v>
      </c>
      <c r="D15" s="51">
        <v>650.29999999999995</v>
      </c>
      <c r="E15" s="52">
        <v>1234</v>
      </c>
      <c r="F15" s="52">
        <v>1030</v>
      </c>
      <c r="G15" s="52">
        <v>1030</v>
      </c>
      <c r="H15" s="52">
        <v>1030</v>
      </c>
    </row>
    <row r="16" spans="1:10" ht="25" x14ac:dyDescent="0.35">
      <c r="A16" s="12"/>
      <c r="B16" s="12">
        <v>67</v>
      </c>
      <c r="C16" s="16" t="s">
        <v>29</v>
      </c>
      <c r="D16" s="51">
        <v>122237.06</v>
      </c>
      <c r="E16" s="52">
        <v>105950.98</v>
      </c>
      <c r="F16" s="52">
        <v>122741.65</v>
      </c>
      <c r="G16" s="52">
        <v>122741.65</v>
      </c>
      <c r="H16" s="52">
        <v>122741.65</v>
      </c>
      <c r="I16" s="59"/>
    </row>
    <row r="17" spans="1:9" ht="26" x14ac:dyDescent="0.35">
      <c r="A17" s="14">
        <v>7</v>
      </c>
      <c r="B17" s="15"/>
      <c r="C17" s="24" t="s">
        <v>8</v>
      </c>
      <c r="D17" s="51">
        <f>D18</f>
        <v>0</v>
      </c>
      <c r="E17" s="51">
        <f>E18</f>
        <v>0</v>
      </c>
      <c r="F17" s="51">
        <f>F18</f>
        <v>0</v>
      </c>
      <c r="G17" s="51">
        <f>G18</f>
        <v>0</v>
      </c>
      <c r="H17" s="51">
        <f>H18</f>
        <v>0</v>
      </c>
    </row>
    <row r="18" spans="1:9" ht="25" x14ac:dyDescent="0.35">
      <c r="A18" s="16"/>
      <c r="B18" s="16">
        <v>72</v>
      </c>
      <c r="C18" s="25" t="s">
        <v>27</v>
      </c>
      <c r="D18" s="51">
        <v>0</v>
      </c>
      <c r="E18" s="52">
        <v>0</v>
      </c>
      <c r="F18" s="52">
        <v>0</v>
      </c>
      <c r="G18" s="52">
        <v>0</v>
      </c>
      <c r="H18" s="52">
        <v>0</v>
      </c>
    </row>
    <row r="21" spans="1:9" ht="15.5" x14ac:dyDescent="0.35">
      <c r="A21" s="97" t="s">
        <v>42</v>
      </c>
      <c r="B21" s="124"/>
      <c r="C21" s="124"/>
      <c r="D21" s="124"/>
      <c r="E21" s="124"/>
      <c r="F21" s="124"/>
      <c r="G21" s="124"/>
      <c r="H21" s="124"/>
    </row>
    <row r="22" spans="1:9" ht="18" x14ac:dyDescent="0.35">
      <c r="A22" s="4"/>
      <c r="B22" s="4"/>
      <c r="C22" s="4"/>
      <c r="D22" s="4"/>
      <c r="E22" s="4"/>
      <c r="F22" s="4"/>
      <c r="G22" s="5"/>
      <c r="H22" s="5"/>
    </row>
    <row r="23" spans="1:9" ht="26" x14ac:dyDescent="0.35">
      <c r="A23" s="19" t="s">
        <v>5</v>
      </c>
      <c r="B23" s="18" t="s">
        <v>6</v>
      </c>
      <c r="C23" s="18" t="s">
        <v>9</v>
      </c>
      <c r="D23" s="18" t="s">
        <v>129</v>
      </c>
      <c r="E23" s="19" t="s">
        <v>133</v>
      </c>
      <c r="F23" s="19" t="s">
        <v>130</v>
      </c>
      <c r="G23" s="19" t="s">
        <v>32</v>
      </c>
      <c r="H23" s="19" t="s">
        <v>131</v>
      </c>
    </row>
    <row r="24" spans="1:9" x14ac:dyDescent="0.35">
      <c r="A24" s="32"/>
      <c r="B24" s="33"/>
      <c r="C24" s="31" t="s">
        <v>1</v>
      </c>
      <c r="D24" s="53">
        <f>D25+D31</f>
        <v>2215818.94</v>
      </c>
      <c r="E24" s="53">
        <f>E25+E31</f>
        <v>2195099.2100000004</v>
      </c>
      <c r="F24" s="53">
        <f>F25+F31</f>
        <v>3148640.3500000006</v>
      </c>
      <c r="G24" s="53">
        <f>G25+G31</f>
        <v>2928940.3500000006</v>
      </c>
      <c r="H24" s="53">
        <f>H25+H31</f>
        <v>2928940.3500000006</v>
      </c>
    </row>
    <row r="25" spans="1:9" ht="15.75" customHeight="1" x14ac:dyDescent="0.35">
      <c r="A25" s="11">
        <v>3</v>
      </c>
      <c r="B25" s="11"/>
      <c r="C25" s="11" t="s">
        <v>10</v>
      </c>
      <c r="D25" s="51">
        <f>SUM(D26:D30)</f>
        <v>2193867.2399999998</v>
      </c>
      <c r="E25" s="51">
        <f>SUM(E26:E30)</f>
        <v>2163387.5100000002</v>
      </c>
      <c r="F25" s="51">
        <f t="shared" ref="F25:H25" si="2">SUM(F26:F30)</f>
        <v>3116828.6500000004</v>
      </c>
      <c r="G25" s="51">
        <f t="shared" si="2"/>
        <v>2898928.6500000004</v>
      </c>
      <c r="H25" s="51">
        <f t="shared" si="2"/>
        <v>2898928.6500000004</v>
      </c>
    </row>
    <row r="26" spans="1:9" ht="15.75" customHeight="1" x14ac:dyDescent="0.35">
      <c r="A26" s="11"/>
      <c r="B26" s="16">
        <v>31</v>
      </c>
      <c r="C26" s="16" t="s">
        <v>11</v>
      </c>
      <c r="D26" s="51">
        <v>1905362.65</v>
      </c>
      <c r="E26" s="52">
        <v>1854776.7</v>
      </c>
      <c r="F26" s="52">
        <v>2796284.33</v>
      </c>
      <c r="G26" s="52">
        <v>2586584.33</v>
      </c>
      <c r="H26" s="52">
        <v>2586584.33</v>
      </c>
    </row>
    <row r="27" spans="1:9" x14ac:dyDescent="0.35">
      <c r="A27" s="12"/>
      <c r="B27" s="12">
        <v>32</v>
      </c>
      <c r="C27" s="12" t="s">
        <v>22</v>
      </c>
      <c r="D27" s="51">
        <v>286332.67</v>
      </c>
      <c r="E27" s="52">
        <v>303443.09000000003</v>
      </c>
      <c r="F27" s="52">
        <v>315376.59999999998</v>
      </c>
      <c r="G27" s="52">
        <v>307176.59999999998</v>
      </c>
      <c r="H27" s="52">
        <v>307176.59999999998</v>
      </c>
      <c r="I27" s="59"/>
    </row>
    <row r="28" spans="1:9" x14ac:dyDescent="0.35">
      <c r="A28" s="12"/>
      <c r="B28" s="12">
        <v>34</v>
      </c>
      <c r="C28" s="12" t="s">
        <v>72</v>
      </c>
      <c r="D28" s="51">
        <v>1661.04</v>
      </c>
      <c r="E28" s="52">
        <v>4069</v>
      </c>
      <c r="F28" s="52">
        <v>4069</v>
      </c>
      <c r="G28" s="52">
        <v>4069</v>
      </c>
      <c r="H28" s="52">
        <v>4069</v>
      </c>
    </row>
    <row r="29" spans="1:9" ht="37.5" x14ac:dyDescent="0.35">
      <c r="A29" s="12"/>
      <c r="B29" s="12">
        <v>37</v>
      </c>
      <c r="C29" s="54" t="s">
        <v>73</v>
      </c>
      <c r="D29" s="51">
        <v>291.85000000000002</v>
      </c>
      <c r="E29" s="52">
        <v>792.72</v>
      </c>
      <c r="F29" s="52">
        <v>792.72</v>
      </c>
      <c r="G29" s="52">
        <v>792.72</v>
      </c>
      <c r="H29" s="52">
        <v>792.72</v>
      </c>
    </row>
    <row r="30" spans="1:9" x14ac:dyDescent="0.35">
      <c r="A30" s="12"/>
      <c r="B30" s="12">
        <v>38</v>
      </c>
      <c r="C30" s="54" t="s">
        <v>132</v>
      </c>
      <c r="D30" s="51">
        <v>219.03</v>
      </c>
      <c r="E30" s="51">
        <v>306</v>
      </c>
      <c r="F30" s="51">
        <v>306</v>
      </c>
      <c r="G30" s="51">
        <v>306</v>
      </c>
      <c r="H30" s="51">
        <v>306</v>
      </c>
    </row>
    <row r="31" spans="1:9" ht="26" x14ac:dyDescent="0.35">
      <c r="A31" s="14">
        <v>4</v>
      </c>
      <c r="B31" s="15"/>
      <c r="C31" s="24" t="s">
        <v>12</v>
      </c>
      <c r="D31" s="51">
        <f>D32</f>
        <v>21951.7</v>
      </c>
      <c r="E31" s="51">
        <f>E32</f>
        <v>31711.7</v>
      </c>
      <c r="F31" s="51">
        <f>F32</f>
        <v>31811.7</v>
      </c>
      <c r="G31" s="51">
        <f>G32</f>
        <v>30011.7</v>
      </c>
      <c r="H31" s="51">
        <f>H32</f>
        <v>30011.7</v>
      </c>
    </row>
    <row r="32" spans="1:9" ht="25" x14ac:dyDescent="0.35">
      <c r="A32" s="16"/>
      <c r="B32" s="16">
        <v>42</v>
      </c>
      <c r="C32" s="25" t="s">
        <v>13</v>
      </c>
      <c r="D32" s="51">
        <v>21951.7</v>
      </c>
      <c r="E32" s="52">
        <v>31711.7</v>
      </c>
      <c r="F32" s="52">
        <v>31811.7</v>
      </c>
      <c r="G32" s="52">
        <v>30011.7</v>
      </c>
      <c r="H32" s="52">
        <v>30011.7</v>
      </c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sqref="A1:F1"/>
    </sheetView>
  </sheetViews>
  <sheetFormatPr defaultRowHeight="14.5" x14ac:dyDescent="0.35"/>
  <cols>
    <col min="1" max="1" width="29.81640625" customWidth="1"/>
    <col min="2" max="6" width="25.26953125" customWidth="1"/>
    <col min="7" max="7" width="13" customWidth="1"/>
    <col min="9" max="9" width="11.7265625" bestFit="1" customWidth="1"/>
  </cols>
  <sheetData>
    <row r="1" spans="1:8" ht="42" customHeight="1" x14ac:dyDescent="0.35">
      <c r="A1" s="97" t="s">
        <v>144</v>
      </c>
      <c r="B1" s="97"/>
      <c r="C1" s="97"/>
      <c r="D1" s="97"/>
      <c r="E1" s="97"/>
      <c r="F1" s="97"/>
      <c r="G1" s="94"/>
      <c r="H1" s="94"/>
    </row>
    <row r="2" spans="1:8" ht="18" customHeight="1" x14ac:dyDescent="0.35">
      <c r="A2" s="23"/>
      <c r="B2" s="23"/>
      <c r="C2" s="23"/>
      <c r="D2" s="23"/>
      <c r="E2" s="23"/>
      <c r="F2" s="23"/>
    </row>
    <row r="3" spans="1:8" ht="15.75" customHeight="1" x14ac:dyDescent="0.35">
      <c r="A3" s="97" t="s">
        <v>19</v>
      </c>
      <c r="B3" s="97"/>
      <c r="C3" s="97"/>
      <c r="D3" s="97"/>
      <c r="E3" s="97"/>
      <c r="F3" s="97"/>
    </row>
    <row r="4" spans="1:8" ht="18" x14ac:dyDescent="0.35">
      <c r="B4" s="23"/>
      <c r="C4" s="23"/>
      <c r="D4" s="23"/>
      <c r="E4" s="5"/>
      <c r="F4" s="5"/>
    </row>
    <row r="5" spans="1:8" ht="18" customHeight="1" x14ac:dyDescent="0.35">
      <c r="A5" s="97" t="s">
        <v>4</v>
      </c>
      <c r="B5" s="97"/>
      <c r="C5" s="97"/>
      <c r="D5" s="97"/>
      <c r="E5" s="97"/>
      <c r="F5" s="97"/>
    </row>
    <row r="6" spans="1:8" ht="18" x14ac:dyDescent="0.35">
      <c r="A6" s="23"/>
      <c r="B6" s="23"/>
      <c r="C6" s="23"/>
      <c r="D6" s="23"/>
      <c r="E6" s="5"/>
      <c r="F6" s="5"/>
    </row>
    <row r="7" spans="1:8" ht="15.75" customHeight="1" x14ac:dyDescent="0.35">
      <c r="A7" s="97" t="s">
        <v>43</v>
      </c>
      <c r="B7" s="97"/>
      <c r="C7" s="97"/>
      <c r="D7" s="97"/>
      <c r="E7" s="97"/>
      <c r="F7" s="97"/>
    </row>
    <row r="8" spans="1:8" ht="18" x14ac:dyDescent="0.35">
      <c r="A8" s="23"/>
      <c r="B8" s="23"/>
      <c r="C8" s="23"/>
      <c r="D8" s="23"/>
      <c r="E8" s="5"/>
      <c r="F8" s="5"/>
    </row>
    <row r="9" spans="1:8" ht="26" x14ac:dyDescent="0.35">
      <c r="A9" s="19" t="s">
        <v>45</v>
      </c>
      <c r="B9" s="18" t="s">
        <v>129</v>
      </c>
      <c r="C9" s="19" t="s">
        <v>133</v>
      </c>
      <c r="D9" s="19" t="s">
        <v>130</v>
      </c>
      <c r="E9" s="19" t="s">
        <v>32</v>
      </c>
      <c r="F9" s="19" t="s">
        <v>131</v>
      </c>
    </row>
    <row r="10" spans="1:8" x14ac:dyDescent="0.35">
      <c r="A10" s="34" t="s">
        <v>0</v>
      </c>
      <c r="B10" s="63">
        <f>B11+B14+B16+B19+B23</f>
        <v>2221533.13</v>
      </c>
      <c r="C10" s="63">
        <f>C11+C14+C16+C19+C23</f>
        <v>2166849.56</v>
      </c>
      <c r="D10" s="63">
        <f>D11+D14+D16+D19+D23</f>
        <v>3138640.35</v>
      </c>
      <c r="E10" s="63">
        <f>E11+E14+E16+E19+E23</f>
        <v>2928940.35</v>
      </c>
      <c r="F10" s="63">
        <f>F11+F14+F16+F19+F23</f>
        <v>2928940.35</v>
      </c>
      <c r="G10" s="91"/>
    </row>
    <row r="11" spans="1:8" x14ac:dyDescent="0.35">
      <c r="A11" s="24" t="s">
        <v>50</v>
      </c>
      <c r="B11" s="61">
        <f>B12+B13</f>
        <v>22645.279999999999</v>
      </c>
      <c r="C11" s="61">
        <f>C12</f>
        <v>9285.61</v>
      </c>
      <c r="D11" s="61">
        <f>D12</f>
        <v>6685.92</v>
      </c>
      <c r="E11" s="61">
        <f>E12</f>
        <v>6685.92</v>
      </c>
      <c r="F11" s="61">
        <f>F12</f>
        <v>6685.92</v>
      </c>
      <c r="G11" s="91"/>
    </row>
    <row r="12" spans="1:8" x14ac:dyDescent="0.35">
      <c r="A12" s="13" t="s">
        <v>51</v>
      </c>
      <c r="B12" s="52">
        <v>20980.66</v>
      </c>
      <c r="C12" s="52">
        <v>9285.61</v>
      </c>
      <c r="D12" s="52">
        <v>6685.92</v>
      </c>
      <c r="E12" s="52">
        <v>6685.92</v>
      </c>
      <c r="F12" s="52">
        <v>6685.92</v>
      </c>
      <c r="G12" s="92"/>
    </row>
    <row r="13" spans="1:8" ht="24.5" customHeight="1" x14ac:dyDescent="0.35">
      <c r="A13" s="17" t="s">
        <v>136</v>
      </c>
      <c r="B13" s="52">
        <v>1664.62</v>
      </c>
      <c r="C13" s="52">
        <v>0</v>
      </c>
      <c r="D13" s="52">
        <v>0</v>
      </c>
      <c r="E13" s="52">
        <v>0</v>
      </c>
      <c r="F13" s="52">
        <v>0</v>
      </c>
      <c r="G13" s="92"/>
    </row>
    <row r="14" spans="1:8" x14ac:dyDescent="0.35">
      <c r="A14" s="55" t="s">
        <v>52</v>
      </c>
      <c r="B14" s="60">
        <f>B15</f>
        <v>650.29999999999995</v>
      </c>
      <c r="C14" s="60">
        <f>C15</f>
        <v>600.70000000000005</v>
      </c>
      <c r="D14" s="60">
        <f>D15</f>
        <v>600.70000000000005</v>
      </c>
      <c r="E14" s="60">
        <f>E15</f>
        <v>600.70000000000005</v>
      </c>
      <c r="F14" s="60">
        <f>F15</f>
        <v>600.70000000000005</v>
      </c>
      <c r="G14" s="91"/>
    </row>
    <row r="15" spans="1:8" x14ac:dyDescent="0.35">
      <c r="A15" s="13" t="s">
        <v>74</v>
      </c>
      <c r="B15" s="52">
        <v>650.29999999999995</v>
      </c>
      <c r="C15" s="52">
        <v>600.70000000000005</v>
      </c>
      <c r="D15" s="52">
        <v>600.70000000000005</v>
      </c>
      <c r="E15" s="52">
        <v>600.70000000000005</v>
      </c>
      <c r="F15" s="52">
        <v>600.70000000000005</v>
      </c>
      <c r="G15" s="93"/>
    </row>
    <row r="16" spans="1:8" x14ac:dyDescent="0.35">
      <c r="A16" s="11" t="s">
        <v>48</v>
      </c>
      <c r="B16" s="62">
        <f>B17+B18</f>
        <v>247363.63999999998</v>
      </c>
      <c r="C16" s="62">
        <f>C17+C18</f>
        <v>244630</v>
      </c>
      <c r="D16" s="62">
        <f>D17+D18</f>
        <v>269730</v>
      </c>
      <c r="E16" s="62">
        <f>E17+E18</f>
        <v>269730</v>
      </c>
      <c r="F16" s="62">
        <f>F17+F18</f>
        <v>269730</v>
      </c>
      <c r="G16" s="91"/>
    </row>
    <row r="17" spans="1:7" ht="26" x14ac:dyDescent="0.35">
      <c r="A17" s="17" t="s">
        <v>49</v>
      </c>
      <c r="B17" s="51">
        <v>152571.29999999999</v>
      </c>
      <c r="C17" s="52">
        <v>152130</v>
      </c>
      <c r="D17" s="52">
        <v>165130</v>
      </c>
      <c r="E17" s="52">
        <v>165130</v>
      </c>
      <c r="F17" s="52">
        <v>165130</v>
      </c>
      <c r="G17" s="91"/>
    </row>
    <row r="18" spans="1:7" ht="26" x14ac:dyDescent="0.35">
      <c r="A18" s="17" t="s">
        <v>75</v>
      </c>
      <c r="B18" s="51">
        <v>94792.34</v>
      </c>
      <c r="C18" s="52">
        <v>92500</v>
      </c>
      <c r="D18" s="52">
        <v>104600</v>
      </c>
      <c r="E18" s="52">
        <v>104600</v>
      </c>
      <c r="F18" s="52">
        <v>104600</v>
      </c>
      <c r="G18" s="91"/>
    </row>
    <row r="19" spans="1:7" x14ac:dyDescent="0.35">
      <c r="A19" s="34" t="s">
        <v>46</v>
      </c>
      <c r="B19" s="62">
        <f>B20+B21</f>
        <v>1950873.91</v>
      </c>
      <c r="C19" s="62">
        <f>C20+C21+C22</f>
        <v>1911699.25</v>
      </c>
      <c r="D19" s="62">
        <f t="shared" ref="D19:F19" si="0">D20+D21+D22</f>
        <v>2861193.73</v>
      </c>
      <c r="E19" s="62">
        <f t="shared" si="0"/>
        <v>2651493.73</v>
      </c>
      <c r="F19" s="62">
        <f t="shared" si="0"/>
        <v>2651493.73</v>
      </c>
      <c r="G19" s="91"/>
    </row>
    <row r="20" spans="1:7" x14ac:dyDescent="0.35">
      <c r="A20" s="56" t="s">
        <v>76</v>
      </c>
      <c r="B20" s="51">
        <v>4799.4399999999996</v>
      </c>
      <c r="C20" s="52">
        <v>3269</v>
      </c>
      <c r="D20" s="52">
        <v>11455.73</v>
      </c>
      <c r="E20" s="52">
        <v>11455.73</v>
      </c>
      <c r="F20" s="52">
        <v>11455.73</v>
      </c>
      <c r="G20" s="92"/>
    </row>
    <row r="21" spans="1:7" x14ac:dyDescent="0.35">
      <c r="A21" s="13" t="s">
        <v>47</v>
      </c>
      <c r="B21" s="51">
        <v>1946074.47</v>
      </c>
      <c r="C21" s="52">
        <v>1907533.88</v>
      </c>
      <c r="D21" s="52">
        <v>2849738</v>
      </c>
      <c r="E21" s="52">
        <v>2640038</v>
      </c>
      <c r="F21" s="52">
        <v>2640038</v>
      </c>
      <c r="G21" s="91"/>
    </row>
    <row r="22" spans="1:7" x14ac:dyDescent="0.35">
      <c r="A22" s="13" t="s">
        <v>134</v>
      </c>
      <c r="B22" s="51"/>
      <c r="C22" s="52">
        <v>896.37</v>
      </c>
      <c r="D22" s="52">
        <v>0</v>
      </c>
      <c r="E22" s="52">
        <v>0</v>
      </c>
      <c r="F22" s="52">
        <v>0</v>
      </c>
      <c r="G22" s="91"/>
    </row>
    <row r="23" spans="1:7" x14ac:dyDescent="0.35">
      <c r="A23" s="55" t="s">
        <v>77</v>
      </c>
      <c r="B23" s="60">
        <f>B24</f>
        <v>0</v>
      </c>
      <c r="C23" s="60">
        <f>C24</f>
        <v>634</v>
      </c>
      <c r="D23" s="60">
        <f>D24</f>
        <v>430</v>
      </c>
      <c r="E23" s="60">
        <f>E24</f>
        <v>430</v>
      </c>
      <c r="F23" s="60">
        <f>F24</f>
        <v>430</v>
      </c>
    </row>
    <row r="24" spans="1:7" x14ac:dyDescent="0.35">
      <c r="A24" s="13" t="s">
        <v>78</v>
      </c>
      <c r="B24" s="52"/>
      <c r="C24" s="52">
        <v>634</v>
      </c>
      <c r="D24" s="52">
        <v>430</v>
      </c>
      <c r="E24" s="52">
        <v>430</v>
      </c>
      <c r="F24" s="52">
        <v>430</v>
      </c>
    </row>
    <row r="25" spans="1:7" ht="31.5" customHeight="1" x14ac:dyDescent="0.35">
      <c r="A25" s="57" t="s">
        <v>79</v>
      </c>
      <c r="B25" s="60">
        <f>B26</f>
        <v>0</v>
      </c>
      <c r="C25" s="60">
        <f>C26</f>
        <v>0</v>
      </c>
      <c r="D25" s="60">
        <f>D26</f>
        <v>0</v>
      </c>
      <c r="E25" s="60">
        <f>E26</f>
        <v>0</v>
      </c>
      <c r="F25" s="60">
        <f>F26</f>
        <v>0</v>
      </c>
    </row>
    <row r="26" spans="1:7" ht="26" x14ac:dyDescent="0.35">
      <c r="A26" s="17" t="s">
        <v>80</v>
      </c>
      <c r="B26" s="52">
        <v>0</v>
      </c>
      <c r="C26" s="52">
        <v>0</v>
      </c>
      <c r="D26" s="52">
        <v>0</v>
      </c>
      <c r="E26" s="52">
        <v>0</v>
      </c>
      <c r="F26" s="58">
        <v>0</v>
      </c>
    </row>
    <row r="29" spans="1:7" ht="15.75" customHeight="1" x14ac:dyDescent="0.35">
      <c r="A29" s="97" t="s">
        <v>44</v>
      </c>
      <c r="B29" s="97"/>
      <c r="C29" s="97"/>
      <c r="D29" s="97"/>
      <c r="E29" s="97"/>
      <c r="F29" s="97"/>
    </row>
    <row r="30" spans="1:7" ht="18" x14ac:dyDescent="0.35">
      <c r="A30" s="23"/>
      <c r="B30" s="23"/>
      <c r="C30" s="23"/>
      <c r="D30" s="23"/>
      <c r="E30" s="5"/>
      <c r="F30" s="5"/>
    </row>
    <row r="31" spans="1:7" ht="26" x14ac:dyDescent="0.35">
      <c r="A31" s="19" t="s">
        <v>45</v>
      </c>
      <c r="B31" s="18" t="s">
        <v>129</v>
      </c>
      <c r="C31" s="19" t="s">
        <v>133</v>
      </c>
      <c r="D31" s="19" t="s">
        <v>130</v>
      </c>
      <c r="E31" s="19" t="s">
        <v>32</v>
      </c>
      <c r="F31" s="19" t="s">
        <v>131</v>
      </c>
    </row>
    <row r="32" spans="1:7" x14ac:dyDescent="0.35">
      <c r="A32" s="34" t="s">
        <v>1</v>
      </c>
      <c r="B32" s="64">
        <f>B33+B36+B38+B42+B46</f>
        <v>2215818.94</v>
      </c>
      <c r="C32" s="64">
        <f>C33+C36+C38+C42+C46</f>
        <v>2195099.21</v>
      </c>
      <c r="D32" s="64">
        <f>D33+D36+D38+D42+D46</f>
        <v>3148640.35</v>
      </c>
      <c r="E32" s="64">
        <f t="shared" ref="E32:F32" si="1">E33+E36+E38+E42+E46</f>
        <v>2928940.35</v>
      </c>
      <c r="F32" s="64">
        <f t="shared" si="1"/>
        <v>2928940.35</v>
      </c>
    </row>
    <row r="33" spans="1:9" ht="15.75" customHeight="1" x14ac:dyDescent="0.35">
      <c r="A33" s="24" t="s">
        <v>50</v>
      </c>
      <c r="B33" s="60">
        <f>B34+B35</f>
        <v>22645.279999999999</v>
      </c>
      <c r="C33" s="60">
        <f t="shared" ref="C33:F33" si="2">C34+C35</f>
        <v>9285.61</v>
      </c>
      <c r="D33" s="60">
        <f t="shared" si="2"/>
        <v>6685.92</v>
      </c>
      <c r="E33" s="60">
        <f t="shared" si="2"/>
        <v>6685.92</v>
      </c>
      <c r="F33" s="60">
        <f t="shared" si="2"/>
        <v>6685.92</v>
      </c>
    </row>
    <row r="34" spans="1:9" x14ac:dyDescent="0.35">
      <c r="A34" s="13" t="s">
        <v>51</v>
      </c>
      <c r="B34" s="52">
        <v>20980.66</v>
      </c>
      <c r="C34" s="52">
        <v>9285.61</v>
      </c>
      <c r="D34" s="52">
        <v>6685.92</v>
      </c>
      <c r="E34" s="52">
        <v>6685.92</v>
      </c>
      <c r="F34" s="52">
        <v>6685.92</v>
      </c>
      <c r="G34" s="59"/>
      <c r="I34" s="59"/>
    </row>
    <row r="35" spans="1:9" ht="26" x14ac:dyDescent="0.35">
      <c r="A35" s="17" t="s">
        <v>135</v>
      </c>
      <c r="B35" s="52">
        <v>1664.62</v>
      </c>
      <c r="C35" s="52">
        <v>0</v>
      </c>
      <c r="D35" s="52">
        <v>0</v>
      </c>
      <c r="E35" s="52">
        <v>0</v>
      </c>
      <c r="F35" s="52">
        <v>0</v>
      </c>
      <c r="G35" s="59"/>
    </row>
    <row r="36" spans="1:9" x14ac:dyDescent="0.35">
      <c r="A36" s="24" t="s">
        <v>52</v>
      </c>
      <c r="B36" s="60">
        <f>B37</f>
        <v>650.29999999999995</v>
      </c>
      <c r="C36" s="60">
        <f>C37</f>
        <v>600.70000000000005</v>
      </c>
      <c r="D36" s="60">
        <f>D37</f>
        <v>600.70000000000005</v>
      </c>
      <c r="E36" s="60">
        <f t="shared" ref="E36:F36" si="3">E37</f>
        <v>600.70000000000005</v>
      </c>
      <c r="F36" s="60">
        <f t="shared" si="3"/>
        <v>600.70000000000005</v>
      </c>
    </row>
    <row r="37" spans="1:9" x14ac:dyDescent="0.35">
      <c r="A37" s="13" t="s">
        <v>81</v>
      </c>
      <c r="B37" s="52">
        <v>650.29999999999995</v>
      </c>
      <c r="C37" s="52">
        <v>600.70000000000005</v>
      </c>
      <c r="D37" s="52">
        <v>600.70000000000005</v>
      </c>
      <c r="E37" s="52">
        <v>600.70000000000005</v>
      </c>
      <c r="F37" s="52">
        <v>600.70000000000005</v>
      </c>
    </row>
    <row r="38" spans="1:9" x14ac:dyDescent="0.35">
      <c r="A38" s="11" t="s">
        <v>48</v>
      </c>
      <c r="B38" s="66">
        <f>SUM(B39:B41)</f>
        <v>248805</v>
      </c>
      <c r="C38" s="66">
        <f>SUM(C39:C41)</f>
        <v>272353.74</v>
      </c>
      <c r="D38" s="66">
        <f>SUM(D39:D41)</f>
        <v>279730</v>
      </c>
      <c r="E38" s="66">
        <f t="shared" ref="E38:F38" si="4">SUM(E39:E41)</f>
        <v>269730</v>
      </c>
      <c r="F38" s="66">
        <f t="shared" si="4"/>
        <v>269730</v>
      </c>
    </row>
    <row r="39" spans="1:9" ht="26" x14ac:dyDescent="0.35">
      <c r="A39" s="17" t="s">
        <v>49</v>
      </c>
      <c r="B39" s="65">
        <v>124847.56</v>
      </c>
      <c r="C39" s="65">
        <v>152130</v>
      </c>
      <c r="D39" s="65">
        <v>165130</v>
      </c>
      <c r="E39" s="65">
        <v>165130</v>
      </c>
      <c r="F39" s="65">
        <v>165130</v>
      </c>
      <c r="G39" s="59"/>
      <c r="H39" s="59"/>
    </row>
    <row r="40" spans="1:9" ht="26" x14ac:dyDescent="0.35">
      <c r="A40" s="17" t="s">
        <v>75</v>
      </c>
      <c r="B40" s="65">
        <v>94792.34</v>
      </c>
      <c r="C40" s="65">
        <v>92500</v>
      </c>
      <c r="D40" s="65">
        <v>104600</v>
      </c>
      <c r="E40" s="65">
        <v>104600</v>
      </c>
      <c r="F40" s="65">
        <v>104600</v>
      </c>
    </row>
    <row r="41" spans="1:9" ht="26" x14ac:dyDescent="0.35">
      <c r="A41" s="17" t="s">
        <v>82</v>
      </c>
      <c r="B41" s="65">
        <v>29165.1</v>
      </c>
      <c r="C41" s="65">
        <v>27723.74</v>
      </c>
      <c r="D41" s="65">
        <v>10000</v>
      </c>
      <c r="E41" s="65">
        <v>0</v>
      </c>
      <c r="F41" s="65">
        <v>0</v>
      </c>
    </row>
    <row r="42" spans="1:9" x14ac:dyDescent="0.35">
      <c r="A42" s="34" t="s">
        <v>46</v>
      </c>
      <c r="B42" s="66">
        <f>SUM(B43:B44)</f>
        <v>1943718.3599999999</v>
      </c>
      <c r="C42" s="66">
        <f>SUM(C43:C45)</f>
        <v>1912225.1600000001</v>
      </c>
      <c r="D42" s="66">
        <f>SUM(D43:D44)</f>
        <v>2861193.73</v>
      </c>
      <c r="E42" s="66">
        <f t="shared" ref="E42:F42" si="5">SUM(E43:E44)</f>
        <v>2651493.73</v>
      </c>
      <c r="F42" s="66">
        <f t="shared" si="5"/>
        <v>2651493.73</v>
      </c>
    </row>
    <row r="43" spans="1:9" x14ac:dyDescent="0.35">
      <c r="A43" s="56" t="s">
        <v>76</v>
      </c>
      <c r="B43" s="65">
        <v>4799.4399999999996</v>
      </c>
      <c r="C43" s="65">
        <v>3269</v>
      </c>
      <c r="D43" s="65">
        <v>11455.73</v>
      </c>
      <c r="E43" s="65">
        <v>11455.73</v>
      </c>
      <c r="F43" s="65">
        <v>11455.73</v>
      </c>
    </row>
    <row r="44" spans="1:9" x14ac:dyDescent="0.35">
      <c r="A44" s="13" t="s">
        <v>47</v>
      </c>
      <c r="B44" s="65">
        <v>1938918.92</v>
      </c>
      <c r="C44" s="65">
        <v>1905779.79</v>
      </c>
      <c r="D44" s="65">
        <v>2849738</v>
      </c>
      <c r="E44" s="65">
        <v>2640038</v>
      </c>
      <c r="F44" s="65">
        <v>2640038</v>
      </c>
      <c r="G44" s="59"/>
      <c r="I44" s="59"/>
    </row>
    <row r="45" spans="1:9" x14ac:dyDescent="0.35">
      <c r="A45" s="13" t="s">
        <v>134</v>
      </c>
      <c r="B45" s="65">
        <v>0</v>
      </c>
      <c r="C45" s="65">
        <v>3176.37</v>
      </c>
      <c r="D45" s="65">
        <v>0</v>
      </c>
      <c r="E45" s="65">
        <v>0</v>
      </c>
      <c r="F45" s="65">
        <v>0</v>
      </c>
      <c r="G45" s="59"/>
      <c r="I45" s="59"/>
    </row>
    <row r="46" spans="1:9" x14ac:dyDescent="0.35">
      <c r="A46" s="55" t="s">
        <v>77</v>
      </c>
      <c r="B46" s="66">
        <f>B47</f>
        <v>0</v>
      </c>
      <c r="C46" s="66">
        <f>C47</f>
        <v>634</v>
      </c>
      <c r="D46" s="66">
        <f>D47</f>
        <v>430</v>
      </c>
      <c r="E46" s="66">
        <f t="shared" ref="E46:F46" si="6">E47</f>
        <v>430</v>
      </c>
      <c r="F46" s="66">
        <f t="shared" si="6"/>
        <v>430</v>
      </c>
    </row>
    <row r="47" spans="1:9" x14ac:dyDescent="0.35">
      <c r="A47" s="13" t="s">
        <v>78</v>
      </c>
      <c r="B47" s="65"/>
      <c r="C47" s="65">
        <v>634</v>
      </c>
      <c r="D47" s="65">
        <v>430</v>
      </c>
      <c r="E47" s="65">
        <v>430</v>
      </c>
      <c r="F47" s="65">
        <v>430</v>
      </c>
    </row>
    <row r="48" spans="1:9" ht="39" x14ac:dyDescent="0.35">
      <c r="A48" s="57" t="s">
        <v>79</v>
      </c>
      <c r="B48" s="66">
        <f>B49</f>
        <v>0</v>
      </c>
      <c r="C48" s="66">
        <f>C49</f>
        <v>0</v>
      </c>
      <c r="D48" s="66">
        <f t="shared" ref="D48:F48" si="7">D49</f>
        <v>0</v>
      </c>
      <c r="E48" s="66">
        <f t="shared" si="7"/>
        <v>0</v>
      </c>
      <c r="F48" s="66">
        <f t="shared" si="7"/>
        <v>0</v>
      </c>
    </row>
    <row r="49" spans="1:6" ht="26" x14ac:dyDescent="0.35">
      <c r="A49" s="17" t="s">
        <v>80</v>
      </c>
      <c r="B49" s="65">
        <v>0</v>
      </c>
      <c r="C49" s="65">
        <v>0</v>
      </c>
      <c r="D49" s="65">
        <v>0</v>
      </c>
      <c r="E49" s="65">
        <v>0</v>
      </c>
      <c r="F49" s="65">
        <v>0</v>
      </c>
    </row>
  </sheetData>
  <mergeCells count="5">
    <mergeCell ref="A3:F3"/>
    <mergeCell ref="A5:F5"/>
    <mergeCell ref="A7:F7"/>
    <mergeCell ref="A29:F29"/>
    <mergeCell ref="A1:F1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>
      <selection sqref="A1:F1"/>
    </sheetView>
  </sheetViews>
  <sheetFormatPr defaultRowHeight="14.5" x14ac:dyDescent="0.35"/>
  <cols>
    <col min="1" max="1" width="37.7265625" customWidth="1"/>
    <col min="2" max="6" width="25.26953125" customWidth="1"/>
  </cols>
  <sheetData>
    <row r="1" spans="1:8" ht="42" customHeight="1" x14ac:dyDescent="0.35">
      <c r="A1" s="97" t="s">
        <v>145</v>
      </c>
      <c r="B1" s="97"/>
      <c r="C1" s="97"/>
      <c r="D1" s="97"/>
      <c r="E1" s="97"/>
      <c r="F1" s="97"/>
      <c r="G1" s="94"/>
      <c r="H1" s="94"/>
    </row>
    <row r="2" spans="1:8" ht="18" customHeight="1" x14ac:dyDescent="0.35">
      <c r="A2" s="4"/>
      <c r="B2" s="4"/>
      <c r="C2" s="4"/>
      <c r="D2" s="4"/>
      <c r="E2" s="4"/>
      <c r="F2" s="4"/>
    </row>
    <row r="3" spans="1:8" ht="15.5" x14ac:dyDescent="0.35">
      <c r="A3" s="97" t="s">
        <v>19</v>
      </c>
      <c r="B3" s="97"/>
      <c r="C3" s="97"/>
      <c r="D3" s="97"/>
      <c r="E3" s="98"/>
      <c r="F3" s="98"/>
    </row>
    <row r="4" spans="1:8" ht="18" x14ac:dyDescent="0.35">
      <c r="A4" s="4"/>
      <c r="B4" s="4"/>
      <c r="C4" s="4"/>
      <c r="D4" s="4"/>
      <c r="E4" s="5"/>
      <c r="F4" s="5"/>
    </row>
    <row r="5" spans="1:8" ht="18" customHeight="1" x14ac:dyDescent="0.35">
      <c r="A5" s="97" t="s">
        <v>4</v>
      </c>
      <c r="B5" s="99"/>
      <c r="C5" s="99"/>
      <c r="D5" s="99"/>
      <c r="E5" s="99"/>
      <c r="F5" s="99"/>
    </row>
    <row r="6" spans="1:8" ht="18" x14ac:dyDescent="0.35">
      <c r="A6" s="4"/>
      <c r="B6" s="4"/>
      <c r="C6" s="4"/>
      <c r="D6" s="4"/>
      <c r="E6" s="5"/>
      <c r="F6" s="5"/>
    </row>
    <row r="7" spans="1:8" ht="15.5" x14ac:dyDescent="0.35">
      <c r="A7" s="97" t="s">
        <v>14</v>
      </c>
      <c r="B7" s="124"/>
      <c r="C7" s="124"/>
      <c r="D7" s="124"/>
      <c r="E7" s="124"/>
      <c r="F7" s="124"/>
    </row>
    <row r="8" spans="1:8" ht="18" x14ac:dyDescent="0.35">
      <c r="A8" s="4"/>
      <c r="B8" s="4"/>
      <c r="C8" s="4"/>
      <c r="D8" s="4"/>
      <c r="E8" s="5"/>
      <c r="F8" s="5"/>
    </row>
    <row r="9" spans="1:8" ht="26" x14ac:dyDescent="0.35">
      <c r="A9" s="19" t="s">
        <v>45</v>
      </c>
      <c r="B9" s="18" t="s">
        <v>129</v>
      </c>
      <c r="C9" s="19" t="s">
        <v>133</v>
      </c>
      <c r="D9" s="19" t="s">
        <v>130</v>
      </c>
      <c r="E9" s="19" t="s">
        <v>32</v>
      </c>
      <c r="F9" s="19" t="s">
        <v>131</v>
      </c>
    </row>
    <row r="10" spans="1:8" ht="15.75" customHeight="1" x14ac:dyDescent="0.35">
      <c r="A10" s="11" t="s">
        <v>15</v>
      </c>
      <c r="B10" s="62">
        <f>B11</f>
        <v>2215818.94</v>
      </c>
      <c r="C10" s="62">
        <f t="shared" ref="C10:F10" si="0">C11</f>
        <v>2195099.21</v>
      </c>
      <c r="D10" s="62">
        <f t="shared" si="0"/>
        <v>3148640.35</v>
      </c>
      <c r="E10" s="62">
        <f t="shared" si="0"/>
        <v>2928940.35</v>
      </c>
      <c r="F10" s="62">
        <f t="shared" si="0"/>
        <v>2928940.35</v>
      </c>
    </row>
    <row r="11" spans="1:8" ht="15.75" customHeight="1" x14ac:dyDescent="0.35">
      <c r="A11" s="11" t="s">
        <v>83</v>
      </c>
      <c r="B11" s="62">
        <f>B12+B13</f>
        <v>2215818.94</v>
      </c>
      <c r="C11" s="62">
        <f t="shared" ref="C11:F11" si="1">C12+C13</f>
        <v>2195099.21</v>
      </c>
      <c r="D11" s="62">
        <f t="shared" si="1"/>
        <v>3148640.35</v>
      </c>
      <c r="E11" s="62">
        <f t="shared" si="1"/>
        <v>2928940.35</v>
      </c>
      <c r="F11" s="62">
        <f t="shared" si="1"/>
        <v>2928940.35</v>
      </c>
    </row>
    <row r="12" spans="1:8" x14ac:dyDescent="0.35">
      <c r="A12" s="17" t="s">
        <v>84</v>
      </c>
      <c r="B12" s="51">
        <v>2214418.94</v>
      </c>
      <c r="C12" s="52">
        <v>2193699.21</v>
      </c>
      <c r="D12" s="52">
        <v>3147240.35</v>
      </c>
      <c r="E12" s="52">
        <v>2927540.35</v>
      </c>
      <c r="F12" s="52">
        <v>2927540.35</v>
      </c>
    </row>
    <row r="13" spans="1:8" ht="25" x14ac:dyDescent="0.35">
      <c r="A13" s="67" t="s">
        <v>85</v>
      </c>
      <c r="B13" s="51">
        <v>1400</v>
      </c>
      <c r="C13" s="52">
        <v>1400</v>
      </c>
      <c r="D13" s="52">
        <v>1400</v>
      </c>
      <c r="E13" s="52">
        <v>1400</v>
      </c>
      <c r="F13" s="52">
        <v>1400</v>
      </c>
    </row>
    <row r="16" spans="1:8" x14ac:dyDescent="0.35">
      <c r="E16" s="52"/>
    </row>
    <row r="17" spans="5:5" x14ac:dyDescent="0.35">
      <c r="E17" s="88"/>
    </row>
    <row r="18" spans="5:5" x14ac:dyDescent="0.35">
      <c r="E18" s="59"/>
    </row>
  </sheetData>
  <mergeCells count="4">
    <mergeCell ref="A3:F3"/>
    <mergeCell ref="A5:F5"/>
    <mergeCell ref="A7:F7"/>
    <mergeCell ref="A1:F1"/>
  </mergeCells>
  <pageMargins left="0.7" right="0.7" top="0.75" bottom="0.75" header="0.3" footer="0.3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D8" sqref="D8"/>
    </sheetView>
  </sheetViews>
  <sheetFormatPr defaultRowHeight="14.5" x14ac:dyDescent="0.35"/>
  <cols>
    <col min="1" max="1" width="7.453125" bestFit="1" customWidth="1"/>
    <col min="2" max="2" width="8.453125" bestFit="1" customWidth="1"/>
    <col min="3" max="8" width="25.26953125" customWidth="1"/>
  </cols>
  <sheetData>
    <row r="1" spans="1:8" ht="42" customHeight="1" x14ac:dyDescent="0.35">
      <c r="A1" s="97" t="s">
        <v>145</v>
      </c>
      <c r="B1" s="97"/>
      <c r="C1" s="97"/>
      <c r="D1" s="97"/>
      <c r="E1" s="97"/>
      <c r="F1" s="97"/>
      <c r="G1" s="97"/>
      <c r="H1" s="97"/>
    </row>
    <row r="2" spans="1:8" ht="18" customHeight="1" x14ac:dyDescent="0.3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35">
      <c r="A3" s="97" t="s">
        <v>19</v>
      </c>
      <c r="B3" s="97"/>
      <c r="C3" s="97"/>
      <c r="D3" s="97"/>
      <c r="E3" s="97"/>
      <c r="F3" s="97"/>
      <c r="G3" s="97"/>
      <c r="H3" s="97"/>
    </row>
    <row r="4" spans="1:8" ht="18" x14ac:dyDescent="0.35">
      <c r="A4" s="4"/>
      <c r="B4" s="4"/>
      <c r="C4" s="4"/>
      <c r="D4" s="4"/>
      <c r="E4" s="4"/>
      <c r="F4" s="4"/>
      <c r="G4" s="5"/>
      <c r="H4" s="5"/>
    </row>
    <row r="5" spans="1:8" ht="18" customHeight="1" x14ac:dyDescent="0.35">
      <c r="A5" s="97" t="s">
        <v>54</v>
      </c>
      <c r="B5" s="97"/>
      <c r="C5" s="97"/>
      <c r="D5" s="97"/>
      <c r="E5" s="97"/>
      <c r="F5" s="97"/>
      <c r="G5" s="97"/>
      <c r="H5" s="97"/>
    </row>
    <row r="6" spans="1:8" ht="18" x14ac:dyDescent="0.35">
      <c r="A6" s="4"/>
      <c r="B6" s="4"/>
      <c r="C6" s="4"/>
      <c r="D6" s="4"/>
      <c r="E6" s="4"/>
      <c r="F6" s="4"/>
      <c r="G6" s="5"/>
      <c r="H6" s="5"/>
    </row>
    <row r="7" spans="1:8" ht="26" x14ac:dyDescent="0.35">
      <c r="A7" s="19" t="s">
        <v>5</v>
      </c>
      <c r="B7" s="18" t="s">
        <v>6</v>
      </c>
      <c r="C7" s="18" t="s">
        <v>31</v>
      </c>
      <c r="D7" s="18" t="s">
        <v>129</v>
      </c>
      <c r="E7" s="19" t="s">
        <v>133</v>
      </c>
      <c r="F7" s="19" t="s">
        <v>130</v>
      </c>
      <c r="G7" s="19" t="s">
        <v>32</v>
      </c>
      <c r="H7" s="19" t="s">
        <v>131</v>
      </c>
    </row>
    <row r="8" spans="1:8" x14ac:dyDescent="0.35">
      <c r="A8" s="32"/>
      <c r="B8" s="33"/>
      <c r="C8" s="31" t="s">
        <v>56</v>
      </c>
      <c r="D8" s="33">
        <v>0</v>
      </c>
      <c r="E8" s="32">
        <v>0</v>
      </c>
      <c r="F8" s="32">
        <v>0</v>
      </c>
      <c r="G8" s="32">
        <v>0</v>
      </c>
      <c r="H8" s="32">
        <v>0</v>
      </c>
    </row>
    <row r="9" spans="1:8" ht="26" x14ac:dyDescent="0.35">
      <c r="A9" s="11">
        <v>8</v>
      </c>
      <c r="B9" s="11"/>
      <c r="C9" s="11" t="s">
        <v>16</v>
      </c>
      <c r="D9" s="8">
        <v>0</v>
      </c>
      <c r="E9" s="9">
        <v>0</v>
      </c>
      <c r="F9" s="9">
        <v>0</v>
      </c>
      <c r="G9" s="9">
        <v>0</v>
      </c>
      <c r="H9" s="9">
        <v>0</v>
      </c>
    </row>
    <row r="10" spans="1:8" x14ac:dyDescent="0.35">
      <c r="A10" s="11"/>
      <c r="B10" s="16">
        <v>84</v>
      </c>
      <c r="C10" s="16" t="s">
        <v>23</v>
      </c>
      <c r="D10" s="8"/>
      <c r="E10" s="9"/>
      <c r="F10" s="9"/>
      <c r="G10" s="9"/>
      <c r="H10" s="9"/>
    </row>
    <row r="11" spans="1:8" x14ac:dyDescent="0.35">
      <c r="A11" s="11"/>
      <c r="B11" s="16"/>
      <c r="C11" s="31" t="s">
        <v>59</v>
      </c>
      <c r="D11" s="8">
        <v>0</v>
      </c>
      <c r="E11" s="9">
        <v>0</v>
      </c>
      <c r="F11" s="9">
        <v>0</v>
      </c>
      <c r="G11" s="9">
        <v>0</v>
      </c>
      <c r="H11" s="9">
        <v>0</v>
      </c>
    </row>
    <row r="12" spans="1:8" ht="26" x14ac:dyDescent="0.35">
      <c r="A12" s="14">
        <v>5</v>
      </c>
      <c r="B12" s="15"/>
      <c r="C12" s="24" t="s">
        <v>17</v>
      </c>
      <c r="D12" s="8">
        <v>0</v>
      </c>
      <c r="E12" s="9">
        <v>0</v>
      </c>
      <c r="F12" s="9">
        <v>0</v>
      </c>
      <c r="G12" s="9">
        <v>0</v>
      </c>
      <c r="H12" s="9">
        <v>0</v>
      </c>
    </row>
    <row r="13" spans="1:8" ht="25" x14ac:dyDescent="0.35">
      <c r="A13" s="16"/>
      <c r="B13" s="16">
        <v>54</v>
      </c>
      <c r="C13" s="25" t="s">
        <v>24</v>
      </c>
      <c r="D13" s="8"/>
      <c r="E13" s="9"/>
      <c r="F13" s="9"/>
      <c r="G13" s="9"/>
      <c r="H13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>
      <selection activeCell="C11" sqref="C11"/>
    </sheetView>
  </sheetViews>
  <sheetFormatPr defaultRowHeight="14.5" x14ac:dyDescent="0.35"/>
  <cols>
    <col min="1" max="6" width="25.26953125" customWidth="1"/>
  </cols>
  <sheetData>
    <row r="1" spans="1:8" ht="42" customHeight="1" x14ac:dyDescent="0.35">
      <c r="A1" s="97" t="s">
        <v>145</v>
      </c>
      <c r="B1" s="97"/>
      <c r="C1" s="97"/>
      <c r="D1" s="97"/>
      <c r="E1" s="97"/>
      <c r="F1" s="97"/>
      <c r="G1" s="97"/>
      <c r="H1" s="97"/>
    </row>
    <row r="2" spans="1:8" ht="18" customHeight="1" x14ac:dyDescent="0.35">
      <c r="A2" s="23"/>
      <c r="B2" s="23"/>
      <c r="C2" s="23"/>
      <c r="D2" s="23"/>
      <c r="E2" s="23"/>
      <c r="F2" s="23"/>
    </row>
    <row r="3" spans="1:8" ht="15.75" customHeight="1" x14ac:dyDescent="0.35">
      <c r="A3" s="97" t="s">
        <v>19</v>
      </c>
      <c r="B3" s="97"/>
      <c r="C3" s="97"/>
      <c r="D3" s="97"/>
      <c r="E3" s="97"/>
      <c r="F3" s="97"/>
    </row>
    <row r="4" spans="1:8" ht="18" x14ac:dyDescent="0.35">
      <c r="A4" s="23"/>
      <c r="B4" s="23"/>
      <c r="C4" s="23"/>
      <c r="D4" s="23"/>
      <c r="E4" s="5"/>
      <c r="F4" s="5"/>
    </row>
    <row r="5" spans="1:8" ht="18" customHeight="1" x14ac:dyDescent="0.35">
      <c r="A5" s="97" t="s">
        <v>55</v>
      </c>
      <c r="B5" s="97"/>
      <c r="C5" s="97"/>
      <c r="D5" s="97"/>
      <c r="E5" s="97"/>
      <c r="F5" s="97"/>
    </row>
    <row r="6" spans="1:8" ht="18" x14ac:dyDescent="0.35">
      <c r="A6" s="23"/>
      <c r="B6" s="23"/>
      <c r="C6" s="23"/>
      <c r="D6" s="23"/>
      <c r="E6" s="5"/>
      <c r="F6" s="5"/>
    </row>
    <row r="7" spans="1:8" ht="26" x14ac:dyDescent="0.35">
      <c r="A7" s="18" t="s">
        <v>45</v>
      </c>
      <c r="B7" s="18" t="s">
        <v>129</v>
      </c>
      <c r="C7" s="19" t="s">
        <v>133</v>
      </c>
      <c r="D7" s="19" t="s">
        <v>130</v>
      </c>
      <c r="E7" s="19" t="s">
        <v>32</v>
      </c>
      <c r="F7" s="19" t="s">
        <v>131</v>
      </c>
    </row>
    <row r="8" spans="1:8" x14ac:dyDescent="0.35">
      <c r="A8" s="11" t="s">
        <v>56</v>
      </c>
      <c r="B8" s="8">
        <v>0</v>
      </c>
      <c r="C8" s="9">
        <v>0</v>
      </c>
      <c r="D8" s="9">
        <v>0</v>
      </c>
      <c r="E8" s="9">
        <v>0</v>
      </c>
      <c r="F8" s="9">
        <v>0</v>
      </c>
    </row>
    <row r="9" spans="1:8" ht="26" x14ac:dyDescent="0.35">
      <c r="A9" s="11" t="s">
        <v>57</v>
      </c>
      <c r="B9" s="8">
        <v>0</v>
      </c>
      <c r="C9" s="9">
        <v>0</v>
      </c>
      <c r="D9" s="9">
        <v>0</v>
      </c>
      <c r="E9" s="9">
        <v>0</v>
      </c>
      <c r="F9" s="9">
        <v>0</v>
      </c>
    </row>
    <row r="10" spans="1:8" ht="26" x14ac:dyDescent="0.35">
      <c r="A10" s="17" t="s">
        <v>58</v>
      </c>
      <c r="B10" s="8"/>
      <c r="C10" s="9"/>
      <c r="D10" s="9"/>
      <c r="E10" s="9"/>
      <c r="F10" s="9"/>
    </row>
    <row r="11" spans="1:8" x14ac:dyDescent="0.35">
      <c r="A11" s="11" t="s">
        <v>59</v>
      </c>
      <c r="B11" s="8">
        <v>0</v>
      </c>
      <c r="C11" s="9">
        <v>0</v>
      </c>
      <c r="D11" s="9">
        <v>0</v>
      </c>
      <c r="E11" s="9">
        <v>0</v>
      </c>
      <c r="F11" s="9">
        <v>0</v>
      </c>
    </row>
    <row r="12" spans="1:8" x14ac:dyDescent="0.35">
      <c r="A12" s="24" t="s">
        <v>50</v>
      </c>
      <c r="B12" s="8">
        <v>0</v>
      </c>
      <c r="C12" s="9">
        <v>0</v>
      </c>
      <c r="D12" s="9">
        <v>0</v>
      </c>
      <c r="E12" s="9">
        <v>0</v>
      </c>
      <c r="F12" s="9">
        <v>0</v>
      </c>
    </row>
    <row r="13" spans="1:8" x14ac:dyDescent="0.35">
      <c r="A13" s="13" t="s">
        <v>51</v>
      </c>
      <c r="B13" s="8"/>
      <c r="C13" s="9"/>
      <c r="D13" s="9"/>
      <c r="E13" s="9"/>
      <c r="F13" s="10"/>
    </row>
    <row r="14" spans="1:8" x14ac:dyDescent="0.35">
      <c r="A14" s="24" t="s">
        <v>52</v>
      </c>
      <c r="B14" s="8">
        <v>0</v>
      </c>
      <c r="C14" s="9">
        <v>0</v>
      </c>
      <c r="D14" s="9">
        <v>0</v>
      </c>
      <c r="E14" s="9">
        <v>0</v>
      </c>
      <c r="F14" s="10">
        <v>0</v>
      </c>
    </row>
    <row r="15" spans="1:8" x14ac:dyDescent="0.35">
      <c r="A15" s="13" t="s">
        <v>53</v>
      </c>
      <c r="B15" s="8"/>
      <c r="C15" s="9"/>
      <c r="D15" s="9"/>
      <c r="E15" s="9"/>
      <c r="F15" s="10"/>
    </row>
  </sheetData>
  <mergeCells count="3">
    <mergeCell ref="A3:F3"/>
    <mergeCell ref="A5:F5"/>
    <mergeCell ref="A1:H1"/>
  </mergeCells>
  <pageMargins left="0.7" right="0.7" top="0.75" bottom="0.75" header="0.3" footer="0.3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0"/>
  <sheetViews>
    <sheetView workbookViewId="0">
      <pane ySplit="5" topLeftCell="A6" activePane="bottomLeft" state="frozen"/>
      <selection pane="bottomLeft" activeCell="D9" sqref="D9"/>
    </sheetView>
  </sheetViews>
  <sheetFormatPr defaultRowHeight="14.5" x14ac:dyDescent="0.35"/>
  <cols>
    <col min="1" max="1" width="7.453125" bestFit="1" customWidth="1"/>
    <col min="2" max="2" width="8.453125" bestFit="1" customWidth="1"/>
    <col min="3" max="3" width="8.7265625" customWidth="1"/>
    <col min="4" max="4" width="38.7265625" customWidth="1"/>
    <col min="5" max="5" width="16" customWidth="1"/>
    <col min="6" max="6" width="17.7265625" customWidth="1"/>
    <col min="7" max="7" width="20.08984375" customWidth="1"/>
    <col min="8" max="8" width="18.54296875" customWidth="1"/>
    <col min="9" max="9" width="17.453125" customWidth="1"/>
  </cols>
  <sheetData>
    <row r="1" spans="1:9" ht="37.9" customHeight="1" x14ac:dyDescent="0.35">
      <c r="A1" s="97" t="s">
        <v>145</v>
      </c>
      <c r="B1" s="97"/>
      <c r="C1" s="97"/>
      <c r="D1" s="97"/>
      <c r="E1" s="97"/>
      <c r="F1" s="97"/>
      <c r="G1" s="97"/>
      <c r="H1" s="97"/>
      <c r="I1" s="97"/>
    </row>
    <row r="2" spans="1:9" ht="18" x14ac:dyDescent="0.35">
      <c r="A2" s="23"/>
      <c r="B2" s="23"/>
      <c r="C2" s="23"/>
      <c r="D2" s="23"/>
      <c r="E2" s="23"/>
      <c r="F2" s="23"/>
      <c r="G2" s="23"/>
      <c r="H2" s="5"/>
      <c r="I2" s="5"/>
    </row>
    <row r="3" spans="1:9" ht="18" customHeight="1" x14ac:dyDescent="0.35">
      <c r="A3" s="97" t="s">
        <v>18</v>
      </c>
      <c r="B3" s="99"/>
      <c r="C3" s="99"/>
      <c r="D3" s="99"/>
      <c r="E3" s="99"/>
      <c r="F3" s="99"/>
      <c r="G3" s="99"/>
      <c r="H3" s="99"/>
      <c r="I3" s="99"/>
    </row>
    <row r="4" spans="1:9" ht="18" x14ac:dyDescent="0.35">
      <c r="A4" s="23"/>
      <c r="B4" s="23"/>
      <c r="C4" s="23"/>
      <c r="D4" s="23"/>
      <c r="E4" s="23"/>
      <c r="F4" s="23"/>
      <c r="G4" s="23"/>
      <c r="H4" s="5"/>
      <c r="I4" s="5"/>
    </row>
    <row r="5" spans="1:9" ht="26" x14ac:dyDescent="0.35">
      <c r="A5" s="141" t="s">
        <v>20</v>
      </c>
      <c r="B5" s="142"/>
      <c r="C5" s="143"/>
      <c r="D5" s="18" t="s">
        <v>21</v>
      </c>
      <c r="E5" s="18" t="s">
        <v>129</v>
      </c>
      <c r="F5" s="19" t="s">
        <v>133</v>
      </c>
      <c r="G5" s="19" t="s">
        <v>130</v>
      </c>
      <c r="H5" s="19" t="s">
        <v>32</v>
      </c>
      <c r="I5" s="19" t="s">
        <v>131</v>
      </c>
    </row>
    <row r="6" spans="1:9" ht="26" x14ac:dyDescent="0.35">
      <c r="A6" s="131" t="s">
        <v>124</v>
      </c>
      <c r="B6" s="132"/>
      <c r="C6" s="133"/>
      <c r="D6" s="75" t="s">
        <v>123</v>
      </c>
      <c r="E6" s="68">
        <f t="shared" ref="E6:I9" si="0">E7</f>
        <v>1400</v>
      </c>
      <c r="F6" s="68">
        <f t="shared" si="0"/>
        <v>1400</v>
      </c>
      <c r="G6" s="68">
        <f t="shared" si="0"/>
        <v>1400</v>
      </c>
      <c r="H6" s="68">
        <f t="shared" si="0"/>
        <v>1400</v>
      </c>
      <c r="I6" s="68">
        <f t="shared" si="0"/>
        <v>1400</v>
      </c>
    </row>
    <row r="7" spans="1:9" x14ac:dyDescent="0.35">
      <c r="A7" s="131" t="s">
        <v>122</v>
      </c>
      <c r="B7" s="132"/>
      <c r="C7" s="133"/>
      <c r="D7" s="75" t="s">
        <v>121</v>
      </c>
      <c r="E7" s="68">
        <f t="shared" si="0"/>
        <v>1400</v>
      </c>
      <c r="F7" s="68">
        <f t="shared" si="0"/>
        <v>1400</v>
      </c>
      <c r="G7" s="68">
        <f t="shared" si="0"/>
        <v>1400</v>
      </c>
      <c r="H7" s="68">
        <f t="shared" si="0"/>
        <v>1400</v>
      </c>
      <c r="I7" s="68">
        <f t="shared" si="0"/>
        <v>1400</v>
      </c>
    </row>
    <row r="8" spans="1:9" x14ac:dyDescent="0.35">
      <c r="A8" s="134" t="s">
        <v>103</v>
      </c>
      <c r="B8" s="135"/>
      <c r="C8" s="136"/>
      <c r="D8" s="73" t="s">
        <v>102</v>
      </c>
      <c r="E8" s="70">
        <f t="shared" si="0"/>
        <v>1400</v>
      </c>
      <c r="F8" s="70">
        <f t="shared" si="0"/>
        <v>1400</v>
      </c>
      <c r="G8" s="70">
        <f t="shared" si="0"/>
        <v>1400</v>
      </c>
      <c r="H8" s="70">
        <f t="shared" si="0"/>
        <v>1400</v>
      </c>
      <c r="I8" s="70">
        <f t="shared" si="0"/>
        <v>1400</v>
      </c>
    </row>
    <row r="9" spans="1:9" x14ac:dyDescent="0.35">
      <c r="A9" s="137">
        <v>3</v>
      </c>
      <c r="B9" s="138"/>
      <c r="C9" s="139"/>
      <c r="D9" s="35" t="s">
        <v>10</v>
      </c>
      <c r="E9" s="69">
        <f t="shared" si="0"/>
        <v>1400</v>
      </c>
      <c r="F9" s="69">
        <f t="shared" si="0"/>
        <v>1400</v>
      </c>
      <c r="G9" s="69">
        <f t="shared" si="0"/>
        <v>1400</v>
      </c>
      <c r="H9" s="69">
        <f t="shared" si="0"/>
        <v>1400</v>
      </c>
      <c r="I9" s="69">
        <f t="shared" si="0"/>
        <v>1400</v>
      </c>
    </row>
    <row r="10" spans="1:9" x14ac:dyDescent="0.35">
      <c r="A10" s="125">
        <v>32</v>
      </c>
      <c r="B10" s="126"/>
      <c r="C10" s="127"/>
      <c r="D10" s="35" t="s">
        <v>22</v>
      </c>
      <c r="E10" s="69">
        <v>1400</v>
      </c>
      <c r="F10" s="72">
        <v>1400</v>
      </c>
      <c r="G10" s="72">
        <v>1400</v>
      </c>
      <c r="H10" s="72">
        <v>1400</v>
      </c>
      <c r="I10" s="74">
        <v>1400</v>
      </c>
    </row>
    <row r="11" spans="1:9" x14ac:dyDescent="0.35">
      <c r="A11" s="131" t="s">
        <v>120</v>
      </c>
      <c r="B11" s="132"/>
      <c r="C11" s="133"/>
      <c r="D11" s="75" t="s">
        <v>119</v>
      </c>
      <c r="E11" s="68">
        <f>E12</f>
        <v>2179774.52</v>
      </c>
      <c r="F11" s="68">
        <f>F12</f>
        <v>2149630.5300000003</v>
      </c>
      <c r="G11" s="68">
        <f>G12</f>
        <v>3098381</v>
      </c>
      <c r="H11" s="68">
        <f>H12</f>
        <v>2880481</v>
      </c>
      <c r="I11" s="68">
        <f>I12</f>
        <v>2880481</v>
      </c>
    </row>
    <row r="12" spans="1:9" x14ac:dyDescent="0.35">
      <c r="A12" s="131" t="s">
        <v>118</v>
      </c>
      <c r="B12" s="132"/>
      <c r="C12" s="133"/>
      <c r="D12" s="75" t="s">
        <v>117</v>
      </c>
      <c r="E12" s="68">
        <f>E13+E16+E19+E24+E30+E33+E36+E44</f>
        <v>2179774.52</v>
      </c>
      <c r="F12" s="68">
        <f>F13+F19+F24+F30+F33+F36+F41+F44</f>
        <v>2149630.5300000003</v>
      </c>
      <c r="G12" s="68">
        <f>G13+G19+G24+G30+G33+G36+G44</f>
        <v>3098381</v>
      </c>
      <c r="H12" s="68">
        <f>H13+H19+H24+H30+H33+H36+H44</f>
        <v>2880481</v>
      </c>
      <c r="I12" s="68">
        <f>I13+I19+I24+I30+I33+I36+I44</f>
        <v>2880481</v>
      </c>
    </row>
    <row r="13" spans="1:9" x14ac:dyDescent="0.35">
      <c r="A13" s="134" t="s">
        <v>103</v>
      </c>
      <c r="B13" s="135"/>
      <c r="C13" s="136"/>
      <c r="D13" s="73" t="s">
        <v>102</v>
      </c>
      <c r="E13" s="70">
        <f t="shared" ref="E13:I17" si="1">E14</f>
        <v>11906.41</v>
      </c>
      <c r="F13" s="70">
        <f t="shared" si="1"/>
        <v>0</v>
      </c>
      <c r="G13" s="70">
        <f t="shared" si="1"/>
        <v>0</v>
      </c>
      <c r="H13" s="70">
        <f t="shared" si="1"/>
        <v>0</v>
      </c>
      <c r="I13" s="70">
        <f t="shared" si="1"/>
        <v>0</v>
      </c>
    </row>
    <row r="14" spans="1:9" x14ac:dyDescent="0.35">
      <c r="A14" s="137">
        <v>3</v>
      </c>
      <c r="B14" s="138"/>
      <c r="C14" s="139"/>
      <c r="D14" s="35" t="s">
        <v>10</v>
      </c>
      <c r="E14" s="69">
        <f t="shared" si="1"/>
        <v>11906.41</v>
      </c>
      <c r="F14" s="69">
        <f t="shared" si="1"/>
        <v>0</v>
      </c>
      <c r="G14" s="69">
        <f t="shared" si="1"/>
        <v>0</v>
      </c>
      <c r="H14" s="69">
        <f t="shared" si="1"/>
        <v>0</v>
      </c>
      <c r="I14" s="69">
        <f t="shared" si="1"/>
        <v>0</v>
      </c>
    </row>
    <row r="15" spans="1:9" x14ac:dyDescent="0.35">
      <c r="A15" s="125">
        <v>32</v>
      </c>
      <c r="B15" s="126"/>
      <c r="C15" s="127"/>
      <c r="D15" s="35" t="s">
        <v>22</v>
      </c>
      <c r="E15" s="76">
        <v>11906.41</v>
      </c>
      <c r="F15" s="72">
        <v>0</v>
      </c>
      <c r="G15" s="72">
        <v>0</v>
      </c>
      <c r="H15" s="72">
        <v>0</v>
      </c>
      <c r="I15" s="74">
        <v>0</v>
      </c>
    </row>
    <row r="16" spans="1:9" ht="19" customHeight="1" x14ac:dyDescent="0.35">
      <c r="A16" s="134" t="s">
        <v>137</v>
      </c>
      <c r="B16" s="135"/>
      <c r="C16" s="136"/>
      <c r="D16" s="86" t="s">
        <v>138</v>
      </c>
      <c r="E16" s="70">
        <f t="shared" si="1"/>
        <v>1664.62</v>
      </c>
      <c r="F16" s="70">
        <f t="shared" si="1"/>
        <v>0</v>
      </c>
      <c r="G16" s="70">
        <f t="shared" si="1"/>
        <v>0</v>
      </c>
      <c r="H16" s="70">
        <f t="shared" si="1"/>
        <v>0</v>
      </c>
      <c r="I16" s="70">
        <f t="shared" si="1"/>
        <v>0</v>
      </c>
    </row>
    <row r="17" spans="1:9" x14ac:dyDescent="0.35">
      <c r="A17" s="137">
        <v>3</v>
      </c>
      <c r="B17" s="138"/>
      <c r="C17" s="139"/>
      <c r="D17" s="87" t="s">
        <v>10</v>
      </c>
      <c r="E17" s="69">
        <f t="shared" si="1"/>
        <v>1664.62</v>
      </c>
      <c r="F17" s="69">
        <f t="shared" si="1"/>
        <v>0</v>
      </c>
      <c r="G17" s="69">
        <f t="shared" si="1"/>
        <v>0</v>
      </c>
      <c r="H17" s="69">
        <f t="shared" si="1"/>
        <v>0</v>
      </c>
      <c r="I17" s="69">
        <f t="shared" si="1"/>
        <v>0</v>
      </c>
    </row>
    <row r="18" spans="1:9" x14ac:dyDescent="0.35">
      <c r="A18" s="125">
        <v>32</v>
      </c>
      <c r="B18" s="126"/>
      <c r="C18" s="127"/>
      <c r="D18" s="87" t="s">
        <v>22</v>
      </c>
      <c r="E18" s="76">
        <v>1664.62</v>
      </c>
      <c r="F18" s="72">
        <v>0</v>
      </c>
      <c r="G18" s="72">
        <v>0</v>
      </c>
      <c r="H18" s="72">
        <v>0</v>
      </c>
      <c r="I18" s="74">
        <v>0</v>
      </c>
    </row>
    <row r="19" spans="1:9" x14ac:dyDescent="0.35">
      <c r="A19" s="134" t="s">
        <v>96</v>
      </c>
      <c r="B19" s="135"/>
      <c r="C19" s="136"/>
      <c r="D19" s="73" t="s">
        <v>95</v>
      </c>
      <c r="E19" s="70">
        <f>E20</f>
        <v>111.02</v>
      </c>
      <c r="F19" s="70">
        <f>F20</f>
        <v>267</v>
      </c>
      <c r="G19" s="70">
        <f>G20</f>
        <v>267</v>
      </c>
      <c r="H19" s="70">
        <f>H20</f>
        <v>267</v>
      </c>
      <c r="I19" s="70">
        <f>I20</f>
        <v>267</v>
      </c>
    </row>
    <row r="20" spans="1:9" x14ac:dyDescent="0.35">
      <c r="A20" s="137">
        <v>3</v>
      </c>
      <c r="B20" s="138"/>
      <c r="C20" s="139"/>
      <c r="D20" s="35" t="s">
        <v>10</v>
      </c>
      <c r="E20" s="69">
        <f>SUM(E21:E23)</f>
        <v>111.02</v>
      </c>
      <c r="F20" s="69">
        <f>SUM(F21:F23)</f>
        <v>267</v>
      </c>
      <c r="G20" s="69">
        <f>SUM(G21:G23)</f>
        <v>267</v>
      </c>
      <c r="H20" s="69">
        <f>SUM(H21:H23)</f>
        <v>267</v>
      </c>
      <c r="I20" s="69">
        <f>SUM(I21:I23)</f>
        <v>267</v>
      </c>
    </row>
    <row r="21" spans="1:9" x14ac:dyDescent="0.35">
      <c r="A21" s="125">
        <v>31</v>
      </c>
      <c r="B21" s="126"/>
      <c r="C21" s="127"/>
      <c r="D21" s="35" t="s">
        <v>11</v>
      </c>
      <c r="E21" s="89">
        <v>0</v>
      </c>
      <c r="F21" s="84">
        <v>154</v>
      </c>
      <c r="G21" s="72">
        <v>154</v>
      </c>
      <c r="H21" s="72">
        <v>154</v>
      </c>
      <c r="I21" s="72">
        <v>154</v>
      </c>
    </row>
    <row r="22" spans="1:9" x14ac:dyDescent="0.35">
      <c r="A22" s="125">
        <v>32</v>
      </c>
      <c r="B22" s="126"/>
      <c r="C22" s="127"/>
      <c r="D22" s="35" t="s">
        <v>22</v>
      </c>
      <c r="E22" s="76">
        <v>106.94</v>
      </c>
      <c r="F22" s="76">
        <v>100</v>
      </c>
      <c r="G22" s="83">
        <v>100</v>
      </c>
      <c r="H22" s="83">
        <v>100</v>
      </c>
      <c r="I22" s="83">
        <v>100</v>
      </c>
    </row>
    <row r="23" spans="1:9" x14ac:dyDescent="0.35">
      <c r="A23" s="125">
        <v>34</v>
      </c>
      <c r="B23" s="126"/>
      <c r="C23" s="127"/>
      <c r="D23" s="35" t="s">
        <v>72</v>
      </c>
      <c r="E23" s="76">
        <v>4.08</v>
      </c>
      <c r="F23" s="76">
        <v>13</v>
      </c>
      <c r="G23" s="76">
        <v>13</v>
      </c>
      <c r="H23" s="76">
        <v>13</v>
      </c>
      <c r="I23" s="76">
        <v>13</v>
      </c>
    </row>
    <row r="24" spans="1:9" ht="26" x14ac:dyDescent="0.35">
      <c r="A24" s="134" t="s">
        <v>94</v>
      </c>
      <c r="B24" s="135"/>
      <c r="C24" s="136"/>
      <c r="D24" s="73" t="s">
        <v>116</v>
      </c>
      <c r="E24" s="70">
        <f>E25</f>
        <v>115879.98000000001</v>
      </c>
      <c r="F24" s="70">
        <f>F25</f>
        <v>133747</v>
      </c>
      <c r="G24" s="70">
        <f>G25</f>
        <v>145947</v>
      </c>
      <c r="H24" s="70">
        <f>H25</f>
        <v>145947</v>
      </c>
      <c r="I24" s="70">
        <f>I25</f>
        <v>145947</v>
      </c>
    </row>
    <row r="25" spans="1:9" x14ac:dyDescent="0.35">
      <c r="A25" s="137">
        <v>3</v>
      </c>
      <c r="B25" s="138"/>
      <c r="C25" s="139"/>
      <c r="D25" s="35" t="s">
        <v>10</v>
      </c>
      <c r="E25" s="69">
        <f>SUM(E26:E29)</f>
        <v>115879.98000000001</v>
      </c>
      <c r="F25" s="69">
        <f>SUM(F26:F29)</f>
        <v>133747</v>
      </c>
      <c r="G25" s="69">
        <f>SUM(G26:G29)</f>
        <v>145947</v>
      </c>
      <c r="H25" s="69">
        <f>SUM(H26:H29)</f>
        <v>145947</v>
      </c>
      <c r="I25" s="69">
        <f>SUM(I26:I29)</f>
        <v>145947</v>
      </c>
    </row>
    <row r="26" spans="1:9" x14ac:dyDescent="0.35">
      <c r="A26" s="144">
        <v>31</v>
      </c>
      <c r="B26" s="144"/>
      <c r="C26" s="144"/>
      <c r="D26" s="16" t="s">
        <v>11</v>
      </c>
      <c r="E26" s="72">
        <v>2382.85</v>
      </c>
      <c r="F26" s="72">
        <v>3257.81</v>
      </c>
      <c r="G26" s="72">
        <v>2538.4</v>
      </c>
      <c r="H26" s="72">
        <v>2538.4</v>
      </c>
      <c r="I26" s="72">
        <v>2538.4</v>
      </c>
    </row>
    <row r="27" spans="1:9" x14ac:dyDescent="0.35">
      <c r="A27" s="144">
        <v>32</v>
      </c>
      <c r="B27" s="144"/>
      <c r="C27" s="144"/>
      <c r="D27" s="16" t="s">
        <v>22</v>
      </c>
      <c r="E27" s="77">
        <v>111840.17</v>
      </c>
      <c r="F27" s="77">
        <v>127640.47</v>
      </c>
      <c r="G27" s="77">
        <v>140559.88</v>
      </c>
      <c r="H27" s="77">
        <v>140559.88</v>
      </c>
      <c r="I27" s="77">
        <v>140559.88</v>
      </c>
    </row>
    <row r="28" spans="1:9" x14ac:dyDescent="0.35">
      <c r="A28" s="144">
        <v>34</v>
      </c>
      <c r="B28" s="144"/>
      <c r="C28" s="144"/>
      <c r="D28" s="16" t="s">
        <v>72</v>
      </c>
      <c r="E28" s="77">
        <v>1656.96</v>
      </c>
      <c r="F28" s="77">
        <v>2056</v>
      </c>
      <c r="G28" s="77">
        <v>2056</v>
      </c>
      <c r="H28" s="77">
        <v>2056</v>
      </c>
      <c r="I28" s="77">
        <v>2056</v>
      </c>
    </row>
    <row r="29" spans="1:9" ht="20" x14ac:dyDescent="0.35">
      <c r="A29" s="144">
        <v>37</v>
      </c>
      <c r="B29" s="144"/>
      <c r="C29" s="144"/>
      <c r="D29" s="82" t="s">
        <v>101</v>
      </c>
      <c r="E29" s="77">
        <v>0</v>
      </c>
      <c r="F29" s="77">
        <v>792.72</v>
      </c>
      <c r="G29" s="77">
        <v>792.72</v>
      </c>
      <c r="H29" s="77">
        <v>792.72</v>
      </c>
      <c r="I29" s="77">
        <v>792.72</v>
      </c>
    </row>
    <row r="30" spans="1:9" ht="14.5" customHeight="1" x14ac:dyDescent="0.35">
      <c r="A30" s="134" t="s">
        <v>115</v>
      </c>
      <c r="B30" s="135"/>
      <c r="C30" s="136"/>
      <c r="D30" s="73" t="s">
        <v>114</v>
      </c>
      <c r="E30" s="70">
        <f>E31</f>
        <v>94792.34</v>
      </c>
      <c r="F30" s="70">
        <f>F31</f>
        <v>92500</v>
      </c>
      <c r="G30" s="70">
        <f>G31</f>
        <v>104600</v>
      </c>
      <c r="H30" s="70">
        <f>H31</f>
        <v>104600</v>
      </c>
      <c r="I30" s="70">
        <f>I31</f>
        <v>104600</v>
      </c>
    </row>
    <row r="31" spans="1:9" x14ac:dyDescent="0.35">
      <c r="A31" s="137">
        <v>3</v>
      </c>
      <c r="B31" s="138"/>
      <c r="C31" s="139"/>
      <c r="D31" s="35" t="s">
        <v>10</v>
      </c>
      <c r="E31" s="69">
        <f>SUM(E32:E32)</f>
        <v>94792.34</v>
      </c>
      <c r="F31" s="69">
        <f>SUM(F32:F32)</f>
        <v>92500</v>
      </c>
      <c r="G31" s="69">
        <f>SUM(G32:G32)</f>
        <v>104600</v>
      </c>
      <c r="H31" s="69">
        <f>SUM(H32:H32)</f>
        <v>104600</v>
      </c>
      <c r="I31" s="69">
        <f>SUM(I32:I32)</f>
        <v>104600</v>
      </c>
    </row>
    <row r="32" spans="1:9" x14ac:dyDescent="0.35">
      <c r="A32" s="146">
        <v>32</v>
      </c>
      <c r="B32" s="147"/>
      <c r="C32" s="148"/>
      <c r="D32" s="81" t="s">
        <v>22</v>
      </c>
      <c r="E32" s="80">
        <v>94792.34</v>
      </c>
      <c r="F32" s="80">
        <v>92500</v>
      </c>
      <c r="G32" s="80">
        <v>104600</v>
      </c>
      <c r="H32" s="80">
        <v>104600</v>
      </c>
      <c r="I32" s="80">
        <v>104600</v>
      </c>
    </row>
    <row r="33" spans="1:9" x14ac:dyDescent="0.35">
      <c r="A33" s="149" t="s">
        <v>92</v>
      </c>
      <c r="B33" s="149"/>
      <c r="C33" s="149"/>
      <c r="D33" s="79" t="s">
        <v>91</v>
      </c>
      <c r="E33" s="78">
        <f t="shared" ref="E33:I34" si="2">E34</f>
        <v>22528.959999999999</v>
      </c>
      <c r="F33" s="78">
        <f t="shared" si="2"/>
        <v>20723.740000000002</v>
      </c>
      <c r="G33" s="78">
        <f t="shared" si="2"/>
        <v>8200</v>
      </c>
      <c r="H33" s="78">
        <f t="shared" si="2"/>
        <v>0</v>
      </c>
      <c r="I33" s="78">
        <f t="shared" si="2"/>
        <v>0</v>
      </c>
    </row>
    <row r="34" spans="1:9" x14ac:dyDescent="0.35">
      <c r="A34" s="145">
        <v>3</v>
      </c>
      <c r="B34" s="145"/>
      <c r="C34" s="145"/>
      <c r="D34" s="16" t="s">
        <v>10</v>
      </c>
      <c r="E34" s="77">
        <f t="shared" si="2"/>
        <v>22528.959999999999</v>
      </c>
      <c r="F34" s="77">
        <f t="shared" si="2"/>
        <v>20723.740000000002</v>
      </c>
      <c r="G34" s="77">
        <f t="shared" si="2"/>
        <v>8200</v>
      </c>
      <c r="H34" s="77">
        <f t="shared" si="2"/>
        <v>0</v>
      </c>
      <c r="I34" s="77">
        <f t="shared" si="2"/>
        <v>0</v>
      </c>
    </row>
    <row r="35" spans="1:9" x14ac:dyDescent="0.35">
      <c r="A35" s="144">
        <v>32</v>
      </c>
      <c r="B35" s="144"/>
      <c r="C35" s="144"/>
      <c r="D35" s="16" t="s">
        <v>22</v>
      </c>
      <c r="E35" s="77">
        <v>22528.959999999999</v>
      </c>
      <c r="F35" s="77">
        <v>20723.740000000002</v>
      </c>
      <c r="G35" s="77">
        <v>8200</v>
      </c>
      <c r="H35" s="77">
        <v>0</v>
      </c>
      <c r="I35" s="77">
        <v>0</v>
      </c>
    </row>
    <row r="36" spans="1:9" x14ac:dyDescent="0.35">
      <c r="A36" s="134" t="s">
        <v>90</v>
      </c>
      <c r="B36" s="135"/>
      <c r="C36" s="136"/>
      <c r="D36" s="73" t="s">
        <v>113</v>
      </c>
      <c r="E36" s="70">
        <f>E37</f>
        <v>1932891.19</v>
      </c>
      <c r="F36" s="70">
        <f>F37</f>
        <v>1899608.79</v>
      </c>
      <c r="G36" s="70">
        <f>G37</f>
        <v>2839067</v>
      </c>
      <c r="H36" s="70">
        <f>H37</f>
        <v>2629367</v>
      </c>
      <c r="I36" s="70">
        <f>I37</f>
        <v>2629367</v>
      </c>
    </row>
    <row r="37" spans="1:9" x14ac:dyDescent="0.35">
      <c r="A37" s="137">
        <v>3</v>
      </c>
      <c r="B37" s="138"/>
      <c r="C37" s="139"/>
      <c r="D37" s="35" t="s">
        <v>10</v>
      </c>
      <c r="E37" s="69">
        <f>SUM(E38:E40)</f>
        <v>1932891.19</v>
      </c>
      <c r="F37" s="69">
        <f>SUM(F38:F40)</f>
        <v>1899608.79</v>
      </c>
      <c r="G37" s="69">
        <f>SUM(G38:G40)</f>
        <v>2839067</v>
      </c>
      <c r="H37" s="69">
        <f>SUM(H38:H40)</f>
        <v>2629367</v>
      </c>
      <c r="I37" s="69">
        <f>SUM(I38:I40)</f>
        <v>2629367</v>
      </c>
    </row>
    <row r="38" spans="1:9" x14ac:dyDescent="0.35">
      <c r="A38" s="125">
        <v>31</v>
      </c>
      <c r="B38" s="126"/>
      <c r="C38" s="127"/>
      <c r="D38" s="35" t="s">
        <v>11</v>
      </c>
      <c r="E38" s="69">
        <v>1893413.7</v>
      </c>
      <c r="F38" s="72">
        <v>1841735.79</v>
      </c>
      <c r="G38" s="72">
        <v>2779209</v>
      </c>
      <c r="H38" s="72">
        <v>2569509</v>
      </c>
      <c r="I38" s="72">
        <v>2569509</v>
      </c>
    </row>
    <row r="39" spans="1:9" x14ac:dyDescent="0.35">
      <c r="A39" s="125">
        <v>32</v>
      </c>
      <c r="B39" s="126"/>
      <c r="C39" s="127"/>
      <c r="D39" s="35" t="s">
        <v>22</v>
      </c>
      <c r="E39" s="76">
        <v>39477.49</v>
      </c>
      <c r="F39" s="76">
        <v>55873</v>
      </c>
      <c r="G39" s="76">
        <v>57858</v>
      </c>
      <c r="H39" s="76">
        <v>57858</v>
      </c>
      <c r="I39" s="76">
        <v>57858</v>
      </c>
    </row>
    <row r="40" spans="1:9" x14ac:dyDescent="0.35">
      <c r="A40" s="125">
        <v>34</v>
      </c>
      <c r="B40" s="126"/>
      <c r="C40" s="127"/>
      <c r="D40" s="35" t="s">
        <v>72</v>
      </c>
      <c r="E40" s="76">
        <v>0</v>
      </c>
      <c r="F40" s="76">
        <v>2000</v>
      </c>
      <c r="G40" s="76">
        <v>2000</v>
      </c>
      <c r="H40" s="76">
        <v>2000</v>
      </c>
      <c r="I40" s="76">
        <v>2000</v>
      </c>
    </row>
    <row r="41" spans="1:9" x14ac:dyDescent="0.35">
      <c r="A41" s="134" t="s">
        <v>141</v>
      </c>
      <c r="B41" s="135"/>
      <c r="C41" s="136"/>
      <c r="D41" s="86" t="s">
        <v>142</v>
      </c>
      <c r="E41" s="70">
        <f>E42</f>
        <v>0</v>
      </c>
      <c r="F41" s="70">
        <f>F42</f>
        <v>2280</v>
      </c>
      <c r="G41" s="70">
        <f>G42</f>
        <v>0</v>
      </c>
      <c r="H41" s="70">
        <f>H42</f>
        <v>0</v>
      </c>
      <c r="I41" s="70">
        <f>I42</f>
        <v>0</v>
      </c>
    </row>
    <row r="42" spans="1:9" x14ac:dyDescent="0.35">
      <c r="A42" s="137">
        <v>3</v>
      </c>
      <c r="B42" s="138"/>
      <c r="C42" s="139"/>
      <c r="D42" s="87" t="s">
        <v>10</v>
      </c>
      <c r="E42" s="69">
        <f>SUM(E43:E43)</f>
        <v>0</v>
      </c>
      <c r="F42" s="69">
        <f>SUM(F43:F43)</f>
        <v>2280</v>
      </c>
      <c r="G42" s="69">
        <f>SUM(G43:G43)</f>
        <v>0</v>
      </c>
      <c r="H42" s="69">
        <f>SUM(H43:H43)</f>
        <v>0</v>
      </c>
      <c r="I42" s="69">
        <f>SUM(I43:I43)</f>
        <v>0</v>
      </c>
    </row>
    <row r="43" spans="1:9" x14ac:dyDescent="0.35">
      <c r="A43" s="125">
        <v>32</v>
      </c>
      <c r="B43" s="126"/>
      <c r="C43" s="127"/>
      <c r="D43" s="87" t="s">
        <v>22</v>
      </c>
      <c r="E43" s="76">
        <v>0</v>
      </c>
      <c r="F43" s="76">
        <v>2280</v>
      </c>
      <c r="G43" s="76">
        <v>0</v>
      </c>
      <c r="H43" s="76">
        <v>0</v>
      </c>
      <c r="I43" s="76">
        <v>0</v>
      </c>
    </row>
    <row r="44" spans="1:9" x14ac:dyDescent="0.35">
      <c r="A44" s="134" t="s">
        <v>88</v>
      </c>
      <c r="B44" s="135"/>
      <c r="C44" s="136"/>
      <c r="D44" s="73" t="s">
        <v>87</v>
      </c>
      <c r="E44" s="70">
        <f t="shared" ref="E44:I45" si="3">E45</f>
        <v>0</v>
      </c>
      <c r="F44" s="70">
        <f t="shared" si="3"/>
        <v>504</v>
      </c>
      <c r="G44" s="70">
        <f t="shared" si="3"/>
        <v>300</v>
      </c>
      <c r="H44" s="70">
        <f t="shared" si="3"/>
        <v>300</v>
      </c>
      <c r="I44" s="70">
        <f t="shared" si="3"/>
        <v>300</v>
      </c>
    </row>
    <row r="45" spans="1:9" x14ac:dyDescent="0.35">
      <c r="A45" s="137">
        <v>3</v>
      </c>
      <c r="B45" s="138"/>
      <c r="C45" s="139"/>
      <c r="D45" s="35" t="s">
        <v>10</v>
      </c>
      <c r="E45" s="69">
        <f t="shared" si="3"/>
        <v>0</v>
      </c>
      <c r="F45" s="69">
        <f t="shared" si="3"/>
        <v>504</v>
      </c>
      <c r="G45" s="69">
        <f t="shared" si="3"/>
        <v>300</v>
      </c>
      <c r="H45" s="69">
        <f t="shared" si="3"/>
        <v>300</v>
      </c>
      <c r="I45" s="69">
        <f t="shared" si="3"/>
        <v>300</v>
      </c>
    </row>
    <row r="46" spans="1:9" x14ac:dyDescent="0.35">
      <c r="A46" s="125">
        <v>32</v>
      </c>
      <c r="B46" s="126"/>
      <c r="C46" s="127"/>
      <c r="D46" s="35" t="s">
        <v>22</v>
      </c>
      <c r="E46" s="76">
        <v>0</v>
      </c>
      <c r="F46" s="76">
        <v>504</v>
      </c>
      <c r="G46" s="76">
        <v>300</v>
      </c>
      <c r="H46" s="76">
        <v>300</v>
      </c>
      <c r="I46" s="76">
        <v>300</v>
      </c>
    </row>
    <row r="47" spans="1:9" ht="26" x14ac:dyDescent="0.35">
      <c r="A47" s="131" t="s">
        <v>112</v>
      </c>
      <c r="B47" s="132"/>
      <c r="C47" s="133"/>
      <c r="D47" s="75" t="s">
        <v>111</v>
      </c>
      <c r="E47" s="68">
        <f>E48+E52+E64+E69</f>
        <v>11162.28</v>
      </c>
      <c r="F47" s="68">
        <f>F48+F52+F64</f>
        <v>13202.09</v>
      </c>
      <c r="G47" s="68">
        <f>G48+G52+G64+G69</f>
        <v>17047.650000000001</v>
      </c>
      <c r="H47" s="68">
        <f>H48+H52+H64</f>
        <v>16741.650000000001</v>
      </c>
      <c r="I47" s="68">
        <f>I48+I52+I64</f>
        <v>16741.650000000001</v>
      </c>
    </row>
    <row r="48" spans="1:9" ht="14.5" customHeight="1" x14ac:dyDescent="0.35">
      <c r="A48" s="131" t="s">
        <v>110</v>
      </c>
      <c r="B48" s="132"/>
      <c r="C48" s="133"/>
      <c r="D48" s="75" t="s">
        <v>109</v>
      </c>
      <c r="E48" s="68">
        <f t="shared" ref="E48:I50" si="4">E49</f>
        <v>1948.05</v>
      </c>
      <c r="F48" s="68">
        <f t="shared" si="4"/>
        <v>1800</v>
      </c>
      <c r="G48" s="68">
        <f t="shared" si="4"/>
        <v>1800</v>
      </c>
      <c r="H48" s="68">
        <f t="shared" si="4"/>
        <v>1800</v>
      </c>
      <c r="I48" s="68">
        <f t="shared" si="4"/>
        <v>1800</v>
      </c>
    </row>
    <row r="49" spans="1:9" x14ac:dyDescent="0.35">
      <c r="A49" s="134" t="s">
        <v>103</v>
      </c>
      <c r="B49" s="135"/>
      <c r="C49" s="136"/>
      <c r="D49" s="73" t="s">
        <v>102</v>
      </c>
      <c r="E49" s="70">
        <f t="shared" si="4"/>
        <v>1948.05</v>
      </c>
      <c r="F49" s="70">
        <f t="shared" si="4"/>
        <v>1800</v>
      </c>
      <c r="G49" s="70">
        <f t="shared" si="4"/>
        <v>1800</v>
      </c>
      <c r="H49" s="70">
        <f t="shared" si="4"/>
        <v>1800</v>
      </c>
      <c r="I49" s="70">
        <f t="shared" si="4"/>
        <v>1800</v>
      </c>
    </row>
    <row r="50" spans="1:9" x14ac:dyDescent="0.35">
      <c r="A50" s="137">
        <v>3</v>
      </c>
      <c r="B50" s="138"/>
      <c r="C50" s="139"/>
      <c r="D50" s="35" t="s">
        <v>10</v>
      </c>
      <c r="E50" s="69">
        <f t="shared" si="4"/>
        <v>1948.05</v>
      </c>
      <c r="F50" s="69">
        <f t="shared" si="4"/>
        <v>1800</v>
      </c>
      <c r="G50" s="69">
        <f t="shared" si="4"/>
        <v>1800</v>
      </c>
      <c r="H50" s="69">
        <f t="shared" si="4"/>
        <v>1800</v>
      </c>
      <c r="I50" s="69">
        <f t="shared" si="4"/>
        <v>1800</v>
      </c>
    </row>
    <row r="51" spans="1:9" x14ac:dyDescent="0.35">
      <c r="A51" s="125">
        <v>32</v>
      </c>
      <c r="B51" s="126"/>
      <c r="C51" s="127"/>
      <c r="D51" s="35" t="s">
        <v>22</v>
      </c>
      <c r="E51" s="69">
        <v>1948.05</v>
      </c>
      <c r="F51" s="72">
        <v>1800</v>
      </c>
      <c r="G51" s="72">
        <v>1800</v>
      </c>
      <c r="H51" s="72">
        <v>1800</v>
      </c>
      <c r="I51" s="72">
        <v>1800</v>
      </c>
    </row>
    <row r="52" spans="1:9" ht="29.5" customHeight="1" x14ac:dyDescent="0.35">
      <c r="A52" s="131" t="s">
        <v>108</v>
      </c>
      <c r="B52" s="132"/>
      <c r="C52" s="133"/>
      <c r="D52" s="75" t="s">
        <v>107</v>
      </c>
      <c r="E52" s="68">
        <f>E53+E56</f>
        <v>8465.2000000000007</v>
      </c>
      <c r="F52" s="68">
        <f>F53+F56</f>
        <v>11402.09</v>
      </c>
      <c r="G52" s="68">
        <f>G53+G56</f>
        <v>14941.65</v>
      </c>
      <c r="H52" s="68">
        <f>H53+H56</f>
        <v>14941.65</v>
      </c>
      <c r="I52" s="68">
        <f>I53+I56</f>
        <v>14941.65</v>
      </c>
    </row>
    <row r="53" spans="1:9" x14ac:dyDescent="0.35">
      <c r="A53" s="134" t="s">
        <v>103</v>
      </c>
      <c r="B53" s="135"/>
      <c r="C53" s="136"/>
      <c r="D53" s="73" t="s">
        <v>102</v>
      </c>
      <c r="E53" s="70">
        <f t="shared" ref="E53:I54" si="5">E54</f>
        <v>5196.2</v>
      </c>
      <c r="F53" s="70">
        <f t="shared" si="5"/>
        <v>6085.61</v>
      </c>
      <c r="G53" s="70">
        <f t="shared" si="5"/>
        <v>3485.92</v>
      </c>
      <c r="H53" s="70">
        <f t="shared" si="5"/>
        <v>3485.92</v>
      </c>
      <c r="I53" s="70">
        <f t="shared" si="5"/>
        <v>3485.92</v>
      </c>
    </row>
    <row r="54" spans="1:9" x14ac:dyDescent="0.35">
      <c r="A54" s="137">
        <v>3</v>
      </c>
      <c r="B54" s="138"/>
      <c r="C54" s="139"/>
      <c r="D54" s="35" t="s">
        <v>10</v>
      </c>
      <c r="E54" s="69">
        <f t="shared" si="5"/>
        <v>5196.2</v>
      </c>
      <c r="F54" s="69">
        <f t="shared" si="5"/>
        <v>6085.61</v>
      </c>
      <c r="G54" s="69">
        <f t="shared" si="5"/>
        <v>3485.92</v>
      </c>
      <c r="H54" s="69">
        <f t="shared" si="5"/>
        <v>3485.92</v>
      </c>
      <c r="I54" s="69">
        <f t="shared" si="5"/>
        <v>3485.92</v>
      </c>
    </row>
    <row r="55" spans="1:9" x14ac:dyDescent="0.35">
      <c r="A55" s="125">
        <v>31</v>
      </c>
      <c r="B55" s="126"/>
      <c r="C55" s="127"/>
      <c r="D55" s="35" t="s">
        <v>11</v>
      </c>
      <c r="E55" s="69">
        <v>5196.2</v>
      </c>
      <c r="F55" s="72">
        <v>6085.61</v>
      </c>
      <c r="G55" s="72">
        <v>3485.92</v>
      </c>
      <c r="H55" s="72">
        <v>3485.92</v>
      </c>
      <c r="I55" s="72">
        <v>3485.92</v>
      </c>
    </row>
    <row r="56" spans="1:9" x14ac:dyDescent="0.35">
      <c r="A56" s="134" t="s">
        <v>106</v>
      </c>
      <c r="B56" s="135"/>
      <c r="C56" s="136"/>
      <c r="D56" s="73" t="s">
        <v>89</v>
      </c>
      <c r="E56" s="70">
        <f>E57</f>
        <v>3269</v>
      </c>
      <c r="F56" s="70">
        <f>F57</f>
        <v>5316.4800000000005</v>
      </c>
      <c r="G56" s="70">
        <f>G57</f>
        <v>11455.73</v>
      </c>
      <c r="H56" s="70">
        <f>H57</f>
        <v>11455.73</v>
      </c>
      <c r="I56" s="70">
        <f>I57</f>
        <v>11455.73</v>
      </c>
    </row>
    <row r="57" spans="1:9" x14ac:dyDescent="0.35">
      <c r="A57" s="137">
        <v>3</v>
      </c>
      <c r="B57" s="138"/>
      <c r="C57" s="139"/>
      <c r="D57" s="35" t="s">
        <v>10</v>
      </c>
      <c r="E57" s="69">
        <f>E58+E59</f>
        <v>3269</v>
      </c>
      <c r="F57" s="69">
        <f>F58+F59</f>
        <v>5316.4800000000005</v>
      </c>
      <c r="G57" s="69">
        <f>G58+G59</f>
        <v>11455.73</v>
      </c>
      <c r="H57" s="69">
        <f>H58+H59</f>
        <v>11455.73</v>
      </c>
      <c r="I57" s="69">
        <f>I58+I59</f>
        <v>11455.73</v>
      </c>
    </row>
    <row r="58" spans="1:9" x14ac:dyDescent="0.35">
      <c r="A58" s="125">
        <v>31</v>
      </c>
      <c r="B58" s="126"/>
      <c r="C58" s="127"/>
      <c r="D58" s="35" t="s">
        <v>11</v>
      </c>
      <c r="E58" s="69">
        <v>2771.85</v>
      </c>
      <c r="F58" s="72">
        <v>4849.34</v>
      </c>
      <c r="G58" s="72">
        <v>10897.01</v>
      </c>
      <c r="H58" s="72">
        <v>10897.01</v>
      </c>
      <c r="I58" s="72">
        <v>10897.01</v>
      </c>
    </row>
    <row r="59" spans="1:9" x14ac:dyDescent="0.35">
      <c r="A59" s="125">
        <v>32</v>
      </c>
      <c r="B59" s="126"/>
      <c r="C59" s="127"/>
      <c r="D59" s="35" t="s">
        <v>22</v>
      </c>
      <c r="E59" s="69">
        <v>497.15</v>
      </c>
      <c r="F59" s="72">
        <v>467.14</v>
      </c>
      <c r="G59" s="72">
        <v>558.72</v>
      </c>
      <c r="H59" s="72">
        <v>558.72</v>
      </c>
      <c r="I59" s="72">
        <v>558.72</v>
      </c>
    </row>
    <row r="60" spans="1:9" x14ac:dyDescent="0.35">
      <c r="A60" s="134" t="s">
        <v>141</v>
      </c>
      <c r="B60" s="135"/>
      <c r="C60" s="136"/>
      <c r="D60" s="86" t="s">
        <v>143</v>
      </c>
      <c r="E60" s="70">
        <f>E61</f>
        <v>0</v>
      </c>
      <c r="F60" s="70">
        <f>F61</f>
        <v>896.37</v>
      </c>
      <c r="G60" s="70">
        <f>G61</f>
        <v>0</v>
      </c>
      <c r="H60" s="70">
        <f>H61</f>
        <v>0</v>
      </c>
      <c r="I60" s="70">
        <f>I61</f>
        <v>0</v>
      </c>
    </row>
    <row r="61" spans="1:9" x14ac:dyDescent="0.35">
      <c r="A61" s="137">
        <v>3</v>
      </c>
      <c r="B61" s="138"/>
      <c r="C61" s="139"/>
      <c r="D61" s="87" t="s">
        <v>10</v>
      </c>
      <c r="E61" s="69">
        <f>E62+E63</f>
        <v>0</v>
      </c>
      <c r="F61" s="69">
        <f>F62+F63</f>
        <v>896.37</v>
      </c>
      <c r="G61" s="69">
        <f>G62+G63</f>
        <v>0</v>
      </c>
      <c r="H61" s="69">
        <f>H62+H63</f>
        <v>0</v>
      </c>
      <c r="I61" s="69">
        <f>I62+I63</f>
        <v>0</v>
      </c>
    </row>
    <row r="62" spans="1:9" x14ac:dyDescent="0.35">
      <c r="A62" s="125">
        <v>31</v>
      </c>
      <c r="B62" s="126"/>
      <c r="C62" s="127"/>
      <c r="D62" s="87" t="s">
        <v>11</v>
      </c>
      <c r="E62" s="69">
        <v>0</v>
      </c>
      <c r="F62" s="72">
        <v>771.64</v>
      </c>
      <c r="G62" s="72">
        <v>0</v>
      </c>
      <c r="H62" s="72">
        <v>0</v>
      </c>
      <c r="I62" s="72">
        <v>0</v>
      </c>
    </row>
    <row r="63" spans="1:9" x14ac:dyDescent="0.35">
      <c r="A63" s="125">
        <v>32</v>
      </c>
      <c r="B63" s="126"/>
      <c r="C63" s="127"/>
      <c r="D63" s="87" t="s">
        <v>22</v>
      </c>
      <c r="E63" s="69">
        <v>0</v>
      </c>
      <c r="F63" s="72">
        <v>124.73</v>
      </c>
      <c r="G63" s="72">
        <v>0</v>
      </c>
      <c r="H63" s="72">
        <v>0</v>
      </c>
      <c r="I63" s="72">
        <v>0</v>
      </c>
    </row>
    <row r="64" spans="1:9" ht="14.5" customHeight="1" x14ac:dyDescent="0.35">
      <c r="A64" s="131" t="s">
        <v>105</v>
      </c>
      <c r="B64" s="132"/>
      <c r="C64" s="133"/>
      <c r="D64" s="75" t="s">
        <v>104</v>
      </c>
      <c r="E64" s="68">
        <f t="shared" ref="E64:I65" si="6">E65</f>
        <v>530</v>
      </c>
      <c r="F64" s="68">
        <f t="shared" si="6"/>
        <v>0</v>
      </c>
      <c r="G64" s="68">
        <f t="shared" si="6"/>
        <v>0</v>
      </c>
      <c r="H64" s="68">
        <f t="shared" si="6"/>
        <v>0</v>
      </c>
      <c r="I64" s="68">
        <f t="shared" si="6"/>
        <v>0</v>
      </c>
    </row>
    <row r="65" spans="1:9" ht="14.5" customHeight="1" x14ac:dyDescent="0.35">
      <c r="A65" s="134" t="s">
        <v>103</v>
      </c>
      <c r="B65" s="135"/>
      <c r="C65" s="136"/>
      <c r="D65" s="73" t="s">
        <v>102</v>
      </c>
      <c r="E65" s="70">
        <f t="shared" si="6"/>
        <v>530</v>
      </c>
      <c r="F65" s="70">
        <f t="shared" si="6"/>
        <v>0</v>
      </c>
      <c r="G65" s="70">
        <f t="shared" si="6"/>
        <v>0</v>
      </c>
      <c r="H65" s="70">
        <f t="shared" si="6"/>
        <v>0</v>
      </c>
      <c r="I65" s="70">
        <f t="shared" si="6"/>
        <v>0</v>
      </c>
    </row>
    <row r="66" spans="1:9" x14ac:dyDescent="0.35">
      <c r="A66" s="137">
        <v>3</v>
      </c>
      <c r="B66" s="138"/>
      <c r="C66" s="139"/>
      <c r="D66" s="35" t="s">
        <v>10</v>
      </c>
      <c r="E66" s="69">
        <f>SUM(E67:E68)</f>
        <v>530</v>
      </c>
      <c r="F66" s="69">
        <f>SUM(F67:F68)</f>
        <v>0</v>
      </c>
      <c r="G66" s="69">
        <f>SUM(G67:G68)</f>
        <v>0</v>
      </c>
      <c r="H66" s="69">
        <f>SUM(H67:H68)</f>
        <v>0</v>
      </c>
      <c r="I66" s="69">
        <f>SUM(I67:I68)</f>
        <v>0</v>
      </c>
    </row>
    <row r="67" spans="1:9" x14ac:dyDescent="0.35">
      <c r="A67" s="125">
        <v>32</v>
      </c>
      <c r="B67" s="126"/>
      <c r="C67" s="127"/>
      <c r="D67" s="35" t="s">
        <v>22</v>
      </c>
      <c r="E67" s="69">
        <v>238.15</v>
      </c>
      <c r="F67" s="72">
        <v>0</v>
      </c>
      <c r="G67" s="72">
        <v>0</v>
      </c>
      <c r="H67" s="72">
        <v>0</v>
      </c>
      <c r="I67" s="74">
        <v>0</v>
      </c>
    </row>
    <row r="68" spans="1:9" ht="25" x14ac:dyDescent="0.35">
      <c r="A68" s="125">
        <v>37</v>
      </c>
      <c r="B68" s="126"/>
      <c r="C68" s="127"/>
      <c r="D68" s="35" t="s">
        <v>101</v>
      </c>
      <c r="E68" s="69">
        <v>291.85000000000002</v>
      </c>
      <c r="F68" s="72">
        <v>0</v>
      </c>
      <c r="G68" s="72">
        <v>0</v>
      </c>
      <c r="H68" s="72">
        <v>0</v>
      </c>
      <c r="I68" s="74">
        <v>0</v>
      </c>
    </row>
    <row r="69" spans="1:9" ht="14.5" customHeight="1" x14ac:dyDescent="0.35">
      <c r="A69" s="131" t="s">
        <v>139</v>
      </c>
      <c r="B69" s="132"/>
      <c r="C69" s="133"/>
      <c r="D69" s="85" t="s">
        <v>140</v>
      </c>
      <c r="E69" s="68">
        <f t="shared" ref="E69:I70" si="7">E70</f>
        <v>219.03</v>
      </c>
      <c r="F69" s="68">
        <f t="shared" si="7"/>
        <v>306</v>
      </c>
      <c r="G69" s="68">
        <f t="shared" si="7"/>
        <v>306</v>
      </c>
      <c r="H69" s="68">
        <f t="shared" si="7"/>
        <v>306</v>
      </c>
      <c r="I69" s="68">
        <f t="shared" si="7"/>
        <v>306</v>
      </c>
    </row>
    <row r="70" spans="1:9" ht="14.5" customHeight="1" x14ac:dyDescent="0.35">
      <c r="A70" s="134" t="s">
        <v>90</v>
      </c>
      <c r="B70" s="135"/>
      <c r="C70" s="136"/>
      <c r="D70" s="86" t="s">
        <v>89</v>
      </c>
      <c r="E70" s="70">
        <f t="shared" si="7"/>
        <v>219.03</v>
      </c>
      <c r="F70" s="70">
        <f t="shared" si="7"/>
        <v>306</v>
      </c>
      <c r="G70" s="70">
        <f t="shared" si="7"/>
        <v>306</v>
      </c>
      <c r="H70" s="70">
        <f t="shared" si="7"/>
        <v>306</v>
      </c>
      <c r="I70" s="70">
        <f t="shared" si="7"/>
        <v>306</v>
      </c>
    </row>
    <row r="71" spans="1:9" x14ac:dyDescent="0.35">
      <c r="A71" s="137">
        <v>3</v>
      </c>
      <c r="B71" s="138"/>
      <c r="C71" s="139"/>
      <c r="D71" s="87" t="s">
        <v>10</v>
      </c>
      <c r="E71" s="69">
        <f>SUM(E72:E72)</f>
        <v>219.03</v>
      </c>
      <c r="F71" s="69">
        <f>SUM(F72:F72)</f>
        <v>306</v>
      </c>
      <c r="G71" s="69">
        <f>SUM(G72:G72)</f>
        <v>306</v>
      </c>
      <c r="H71" s="69">
        <f>SUM(H72:H72)</f>
        <v>306</v>
      </c>
      <c r="I71" s="69">
        <f>SUM(I72:I72)</f>
        <v>306</v>
      </c>
    </row>
    <row r="72" spans="1:9" x14ac:dyDescent="0.35">
      <c r="A72" s="125">
        <v>38</v>
      </c>
      <c r="B72" s="126"/>
      <c r="C72" s="127"/>
      <c r="D72" s="87" t="s">
        <v>132</v>
      </c>
      <c r="E72" s="69">
        <v>219.03</v>
      </c>
      <c r="F72" s="72">
        <v>306</v>
      </c>
      <c r="G72" s="72">
        <v>306</v>
      </c>
      <c r="H72" s="72">
        <v>306</v>
      </c>
      <c r="I72" s="74">
        <v>306</v>
      </c>
    </row>
    <row r="73" spans="1:9" ht="26" x14ac:dyDescent="0.35">
      <c r="A73" s="131" t="s">
        <v>100</v>
      </c>
      <c r="B73" s="132"/>
      <c r="C73" s="133"/>
      <c r="D73" s="75" t="s">
        <v>99</v>
      </c>
      <c r="E73" s="68">
        <f>E74</f>
        <v>21951.7</v>
      </c>
      <c r="F73" s="68">
        <f>F74</f>
        <v>31711.7</v>
      </c>
      <c r="G73" s="68">
        <f>G74</f>
        <v>31811.7</v>
      </c>
      <c r="H73" s="68">
        <f>H74</f>
        <v>30011.7</v>
      </c>
      <c r="I73" s="68">
        <f>I74</f>
        <v>30011.7</v>
      </c>
    </row>
    <row r="74" spans="1:9" ht="14.5" customHeight="1" x14ac:dyDescent="0.35">
      <c r="A74" s="131" t="s">
        <v>98</v>
      </c>
      <c r="B74" s="132"/>
      <c r="C74" s="133"/>
      <c r="D74" s="75" t="s">
        <v>97</v>
      </c>
      <c r="E74" s="68">
        <f>E75+E78+E81+E84+E87</f>
        <v>21951.7</v>
      </c>
      <c r="F74" s="68">
        <f>F75+F78+F81+F84+F87</f>
        <v>31711.7</v>
      </c>
      <c r="G74" s="68">
        <f>G75+G78+G81+G84+G87</f>
        <v>31811.7</v>
      </c>
      <c r="H74" s="68">
        <f>H75+H78+H81+H84+H87</f>
        <v>30011.7</v>
      </c>
      <c r="I74" s="68">
        <f>I75+I78+I81+I84+I87</f>
        <v>30011.7</v>
      </c>
    </row>
    <row r="75" spans="1:9" ht="21.65" customHeight="1" x14ac:dyDescent="0.35">
      <c r="A75" s="134" t="s">
        <v>96</v>
      </c>
      <c r="B75" s="135"/>
      <c r="C75" s="136"/>
      <c r="D75" s="73" t="s">
        <v>95</v>
      </c>
      <c r="E75" s="70">
        <f t="shared" ref="E75:I76" si="8">E76</f>
        <v>539.28</v>
      </c>
      <c r="F75" s="70">
        <f t="shared" si="8"/>
        <v>333.7</v>
      </c>
      <c r="G75" s="70">
        <f t="shared" si="8"/>
        <v>333.7</v>
      </c>
      <c r="H75" s="70">
        <f t="shared" si="8"/>
        <v>333.7</v>
      </c>
      <c r="I75" s="70">
        <f t="shared" si="8"/>
        <v>333.7</v>
      </c>
    </row>
    <row r="76" spans="1:9" ht="15" customHeight="1" x14ac:dyDescent="0.35">
      <c r="A76" s="137">
        <v>4</v>
      </c>
      <c r="B76" s="138"/>
      <c r="C76" s="139"/>
      <c r="D76" s="35" t="s">
        <v>12</v>
      </c>
      <c r="E76" s="69">
        <f t="shared" si="8"/>
        <v>539.28</v>
      </c>
      <c r="F76" s="69">
        <f t="shared" si="8"/>
        <v>333.7</v>
      </c>
      <c r="G76" s="69">
        <f t="shared" si="8"/>
        <v>333.7</v>
      </c>
      <c r="H76" s="69">
        <f t="shared" si="8"/>
        <v>333.7</v>
      </c>
      <c r="I76" s="69">
        <f t="shared" si="8"/>
        <v>333.7</v>
      </c>
    </row>
    <row r="77" spans="1:9" ht="25" x14ac:dyDescent="0.35">
      <c r="A77" s="125">
        <v>42</v>
      </c>
      <c r="B77" s="126"/>
      <c r="C77" s="127"/>
      <c r="D77" s="35" t="s">
        <v>30</v>
      </c>
      <c r="E77" s="69">
        <v>539.28</v>
      </c>
      <c r="F77" s="72">
        <v>333.7</v>
      </c>
      <c r="G77" s="72">
        <v>333.7</v>
      </c>
      <c r="H77" s="72">
        <v>333.7</v>
      </c>
      <c r="I77" s="72">
        <v>333.7</v>
      </c>
    </row>
    <row r="78" spans="1:9" ht="14.5" customHeight="1" x14ac:dyDescent="0.35">
      <c r="A78" s="134" t="s">
        <v>94</v>
      </c>
      <c r="B78" s="135"/>
      <c r="C78" s="136"/>
      <c r="D78" s="73" t="s">
        <v>93</v>
      </c>
      <c r="E78" s="70">
        <f t="shared" ref="E78:I79" si="9">E79</f>
        <v>8967.58</v>
      </c>
      <c r="F78" s="70">
        <f t="shared" si="9"/>
        <v>18383</v>
      </c>
      <c r="G78" s="70">
        <f t="shared" si="9"/>
        <v>19183</v>
      </c>
      <c r="H78" s="70">
        <f t="shared" si="9"/>
        <v>19183</v>
      </c>
      <c r="I78" s="70">
        <f t="shared" si="9"/>
        <v>19183</v>
      </c>
    </row>
    <row r="79" spans="1:9" ht="19" customHeight="1" x14ac:dyDescent="0.35">
      <c r="A79" s="137">
        <v>4</v>
      </c>
      <c r="B79" s="138"/>
      <c r="C79" s="139"/>
      <c r="D79" s="35" t="s">
        <v>12</v>
      </c>
      <c r="E79" s="69">
        <f t="shared" si="9"/>
        <v>8967.58</v>
      </c>
      <c r="F79" s="69">
        <f t="shared" si="9"/>
        <v>18383</v>
      </c>
      <c r="G79" s="69">
        <f t="shared" si="9"/>
        <v>19183</v>
      </c>
      <c r="H79" s="69">
        <f t="shared" si="9"/>
        <v>19183</v>
      </c>
      <c r="I79" s="69">
        <f t="shared" si="9"/>
        <v>19183</v>
      </c>
    </row>
    <row r="80" spans="1:9" ht="21" customHeight="1" x14ac:dyDescent="0.35">
      <c r="A80" s="125">
        <v>42</v>
      </c>
      <c r="B80" s="126"/>
      <c r="C80" s="127"/>
      <c r="D80" s="35" t="s">
        <v>30</v>
      </c>
      <c r="E80" s="69">
        <v>8967.58</v>
      </c>
      <c r="F80" s="72">
        <v>18383</v>
      </c>
      <c r="G80" s="72">
        <v>19183</v>
      </c>
      <c r="H80" s="72">
        <v>19183</v>
      </c>
      <c r="I80" s="72">
        <v>19183</v>
      </c>
    </row>
    <row r="81" spans="1:9" ht="14.5" customHeight="1" x14ac:dyDescent="0.35">
      <c r="A81" s="134" t="s">
        <v>92</v>
      </c>
      <c r="B81" s="135"/>
      <c r="C81" s="136"/>
      <c r="D81" s="73" t="s">
        <v>91</v>
      </c>
      <c r="E81" s="70">
        <f t="shared" ref="E81:I82" si="10">E82</f>
        <v>6636.14</v>
      </c>
      <c r="F81" s="70">
        <f t="shared" si="10"/>
        <v>7000</v>
      </c>
      <c r="G81" s="70">
        <f t="shared" si="10"/>
        <v>1800</v>
      </c>
      <c r="H81" s="70">
        <f t="shared" si="10"/>
        <v>0</v>
      </c>
      <c r="I81" s="70">
        <f t="shared" si="10"/>
        <v>0</v>
      </c>
    </row>
    <row r="82" spans="1:9" ht="18" customHeight="1" x14ac:dyDescent="0.35">
      <c r="A82" s="137">
        <v>4</v>
      </c>
      <c r="B82" s="138"/>
      <c r="C82" s="139"/>
      <c r="D82" s="35" t="s">
        <v>12</v>
      </c>
      <c r="E82" s="69">
        <f t="shared" si="10"/>
        <v>6636.14</v>
      </c>
      <c r="F82" s="69">
        <f t="shared" si="10"/>
        <v>7000</v>
      </c>
      <c r="G82" s="69">
        <f t="shared" si="10"/>
        <v>1800</v>
      </c>
      <c r="H82" s="69">
        <f t="shared" si="10"/>
        <v>0</v>
      </c>
      <c r="I82" s="69">
        <f t="shared" si="10"/>
        <v>0</v>
      </c>
    </row>
    <row r="83" spans="1:9" ht="25" x14ac:dyDescent="0.35">
      <c r="A83" s="125">
        <v>42</v>
      </c>
      <c r="B83" s="126"/>
      <c r="C83" s="127"/>
      <c r="D83" s="35" t="s">
        <v>30</v>
      </c>
      <c r="E83" s="69">
        <v>6636.14</v>
      </c>
      <c r="F83" s="72">
        <v>7000</v>
      </c>
      <c r="G83" s="72">
        <v>1800</v>
      </c>
      <c r="H83" s="72">
        <v>0</v>
      </c>
      <c r="I83" s="74">
        <v>0</v>
      </c>
    </row>
    <row r="84" spans="1:9" ht="14.5" customHeight="1" x14ac:dyDescent="0.35">
      <c r="A84" s="134" t="s">
        <v>90</v>
      </c>
      <c r="B84" s="135"/>
      <c r="C84" s="136"/>
      <c r="D84" s="73" t="s">
        <v>89</v>
      </c>
      <c r="E84" s="70">
        <f t="shared" ref="E84:I85" si="11">E85</f>
        <v>5808.7</v>
      </c>
      <c r="F84" s="70">
        <f t="shared" si="11"/>
        <v>5865</v>
      </c>
      <c r="G84" s="70">
        <f t="shared" si="11"/>
        <v>10365</v>
      </c>
      <c r="H84" s="70">
        <f t="shared" si="11"/>
        <v>10365</v>
      </c>
      <c r="I84" s="70">
        <f t="shared" si="11"/>
        <v>10365</v>
      </c>
    </row>
    <row r="85" spans="1:9" ht="16" customHeight="1" x14ac:dyDescent="0.35">
      <c r="A85" s="137">
        <v>4</v>
      </c>
      <c r="B85" s="138"/>
      <c r="C85" s="139"/>
      <c r="D85" s="35" t="s">
        <v>12</v>
      </c>
      <c r="E85" s="69">
        <f t="shared" si="11"/>
        <v>5808.7</v>
      </c>
      <c r="F85" s="69">
        <f t="shared" si="11"/>
        <v>5865</v>
      </c>
      <c r="G85" s="69">
        <f t="shared" si="11"/>
        <v>10365</v>
      </c>
      <c r="H85" s="69">
        <f t="shared" si="11"/>
        <v>10365</v>
      </c>
      <c r="I85" s="69">
        <f t="shared" si="11"/>
        <v>10365</v>
      </c>
    </row>
    <row r="86" spans="1:9" ht="25" x14ac:dyDescent="0.35">
      <c r="A86" s="125">
        <v>42</v>
      </c>
      <c r="B86" s="126"/>
      <c r="C86" s="127"/>
      <c r="D86" s="35" t="s">
        <v>30</v>
      </c>
      <c r="E86" s="69">
        <v>5808.7</v>
      </c>
      <c r="F86" s="72">
        <v>5865</v>
      </c>
      <c r="G86" s="72">
        <v>10365</v>
      </c>
      <c r="H86" s="72">
        <v>10365</v>
      </c>
      <c r="I86" s="72">
        <v>10365</v>
      </c>
    </row>
    <row r="87" spans="1:9" x14ac:dyDescent="0.35">
      <c r="A87" s="134" t="s">
        <v>88</v>
      </c>
      <c r="B87" s="135"/>
      <c r="C87" s="136"/>
      <c r="D87" s="71" t="s">
        <v>87</v>
      </c>
      <c r="E87" s="70">
        <f t="shared" ref="E87:I88" si="12">E88</f>
        <v>0</v>
      </c>
      <c r="F87" s="70">
        <f t="shared" si="12"/>
        <v>130</v>
      </c>
      <c r="G87" s="70">
        <f t="shared" si="12"/>
        <v>130</v>
      </c>
      <c r="H87" s="70">
        <f t="shared" si="12"/>
        <v>130</v>
      </c>
      <c r="I87" s="70">
        <f t="shared" si="12"/>
        <v>130</v>
      </c>
    </row>
    <row r="88" spans="1:9" x14ac:dyDescent="0.35">
      <c r="A88" s="137">
        <v>4</v>
      </c>
      <c r="B88" s="138"/>
      <c r="C88" s="139"/>
      <c r="D88" s="35" t="s">
        <v>12</v>
      </c>
      <c r="E88" s="69">
        <f t="shared" si="12"/>
        <v>0</v>
      </c>
      <c r="F88" s="69">
        <f t="shared" si="12"/>
        <v>130</v>
      </c>
      <c r="G88" s="69">
        <f t="shared" si="12"/>
        <v>130</v>
      </c>
      <c r="H88" s="69">
        <f t="shared" si="12"/>
        <v>130</v>
      </c>
      <c r="I88" s="69">
        <f t="shared" si="12"/>
        <v>130</v>
      </c>
    </row>
    <row r="89" spans="1:9" ht="25" x14ac:dyDescent="0.35">
      <c r="A89" s="140">
        <v>42</v>
      </c>
      <c r="B89" s="140"/>
      <c r="C89" s="140"/>
      <c r="D89" s="35" t="s">
        <v>30</v>
      </c>
      <c r="E89" s="69">
        <v>0</v>
      </c>
      <c r="F89" s="69">
        <v>130</v>
      </c>
      <c r="G89" s="69">
        <v>130</v>
      </c>
      <c r="H89" s="69">
        <v>130</v>
      </c>
      <c r="I89" s="69">
        <v>130</v>
      </c>
    </row>
    <row r="90" spans="1:9" x14ac:dyDescent="0.35">
      <c r="A90" s="128" t="s">
        <v>86</v>
      </c>
      <c r="B90" s="129"/>
      <c r="C90" s="129"/>
      <c r="D90" s="130"/>
      <c r="E90" s="68">
        <f>E6+E11+E47+E73</f>
        <v>2214288.5</v>
      </c>
      <c r="F90" s="68">
        <f>F6+F11+F47+F73</f>
        <v>2195944.3200000003</v>
      </c>
      <c r="G90" s="68">
        <f>G6+G11+G47+G73</f>
        <v>3148640.35</v>
      </c>
      <c r="H90" s="68">
        <f>H6+H11+H47+H69+H73</f>
        <v>2928940.35</v>
      </c>
      <c r="I90" s="68">
        <f>I6+I11+I47+I69+I73</f>
        <v>2928940.35</v>
      </c>
    </row>
  </sheetData>
  <mergeCells count="88">
    <mergeCell ref="A78:C78"/>
    <mergeCell ref="A79:C79"/>
    <mergeCell ref="A85:C85"/>
    <mergeCell ref="A64:C64"/>
    <mergeCell ref="A39:C39"/>
    <mergeCell ref="A52:C52"/>
    <mergeCell ref="A53:C53"/>
    <mergeCell ref="A71:C71"/>
    <mergeCell ref="A72:C72"/>
    <mergeCell ref="A41:C41"/>
    <mergeCell ref="A42:C42"/>
    <mergeCell ref="A43:C43"/>
    <mergeCell ref="A60:C60"/>
    <mergeCell ref="A61:C61"/>
    <mergeCell ref="A73:C73"/>
    <mergeCell ref="A74:C74"/>
    <mergeCell ref="A34:C34"/>
    <mergeCell ref="A35:C35"/>
    <mergeCell ref="A31:C31"/>
    <mergeCell ref="A32:C32"/>
    <mergeCell ref="A33:C33"/>
    <mergeCell ref="A87:C87"/>
    <mergeCell ref="A86:C86"/>
    <mergeCell ref="A80:C80"/>
    <mergeCell ref="A81:C81"/>
    <mergeCell ref="A82:C82"/>
    <mergeCell ref="A83:C83"/>
    <mergeCell ref="A84:C84"/>
    <mergeCell ref="A36:C36"/>
    <mergeCell ref="A37:C37"/>
    <mergeCell ref="A88:C88"/>
    <mergeCell ref="A40:C40"/>
    <mergeCell ref="A38:C38"/>
    <mergeCell ref="A44:C44"/>
    <mergeCell ref="A45:C45"/>
    <mergeCell ref="A46:C46"/>
    <mergeCell ref="A54:C54"/>
    <mergeCell ref="A55:C55"/>
    <mergeCell ref="A59:C59"/>
    <mergeCell ref="A56:C56"/>
    <mergeCell ref="A57:C57"/>
    <mergeCell ref="A58:C58"/>
    <mergeCell ref="A69:C69"/>
    <mergeCell ref="A70:C70"/>
    <mergeCell ref="A26:C26"/>
    <mergeCell ref="A24:C24"/>
    <mergeCell ref="A25:C25"/>
    <mergeCell ref="A27:C27"/>
    <mergeCell ref="A30:C30"/>
    <mergeCell ref="A28:C28"/>
    <mergeCell ref="A29:C29"/>
    <mergeCell ref="A1:I1"/>
    <mergeCell ref="A3:I3"/>
    <mergeCell ref="A5:C5"/>
    <mergeCell ref="A6:C6"/>
    <mergeCell ref="A7:C7"/>
    <mergeCell ref="A23:C23"/>
    <mergeCell ref="A8:C8"/>
    <mergeCell ref="A9:C9"/>
    <mergeCell ref="A10:C10"/>
    <mergeCell ref="A11:C11"/>
    <mergeCell ref="A12:C12"/>
    <mergeCell ref="A13:C13"/>
    <mergeCell ref="A21:C21"/>
    <mergeCell ref="A14:C14"/>
    <mergeCell ref="A15:C15"/>
    <mergeCell ref="A19:C19"/>
    <mergeCell ref="A20:C20"/>
    <mergeCell ref="A22:C22"/>
    <mergeCell ref="A16:C16"/>
    <mergeCell ref="A17:C17"/>
    <mergeCell ref="A18:C18"/>
    <mergeCell ref="A62:C62"/>
    <mergeCell ref="A63:C63"/>
    <mergeCell ref="A90:D90"/>
    <mergeCell ref="A47:C47"/>
    <mergeCell ref="A48:C48"/>
    <mergeCell ref="A49:C49"/>
    <mergeCell ref="A50:C50"/>
    <mergeCell ref="A51:C51"/>
    <mergeCell ref="A76:C76"/>
    <mergeCell ref="A77:C77"/>
    <mergeCell ref="A75:C75"/>
    <mergeCell ref="A89:C89"/>
    <mergeCell ref="A65:C65"/>
    <mergeCell ref="A66:C66"/>
    <mergeCell ref="A67:C67"/>
    <mergeCell ref="A68:C68"/>
  </mergeCells>
  <pageMargins left="0.70866141732283472" right="0.70866141732283472" top="0.74803149606299213" bottom="0.55118110236220474" header="0.31496062992125984" footer="0.31496062992125984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Eva</cp:lastModifiedBy>
  <cp:lastPrinted>2024-11-14T12:56:48Z</cp:lastPrinted>
  <dcterms:created xsi:type="dcterms:W3CDTF">2022-08-12T12:51:27Z</dcterms:created>
  <dcterms:modified xsi:type="dcterms:W3CDTF">2024-12-12T13:36:25Z</dcterms:modified>
</cp:coreProperties>
</file>